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E:\업무 모음\경기교통공사\001. 기획팀\001. 예산\002. 추경예산\2026\"/>
    </mc:Choice>
  </mc:AlternateContent>
  <xr:revisionPtr revIDLastSave="0" documentId="8_{8ACCC444-C40E-4DC9-9627-A6069F367A99}" xr6:coauthVersionLast="47" xr6:coauthVersionMax="47" xr10:uidLastSave="{00000000-0000-0000-0000-000000000000}"/>
  <bookViews>
    <workbookView xWindow="-120" yWindow="-120" windowWidth="29040" windowHeight="15990" xr2:uid="{8E54380C-4E5C-4073-A932-DFDC06A4132C}"/>
  </bookViews>
  <sheets>
    <sheet name="예산총괄표" sheetId="1" r:id="rId1"/>
  </sheets>
  <externalReferences>
    <externalReference r:id="rId2"/>
  </externalReferences>
  <definedNames>
    <definedName name="_xlnm.Print_Titles" localSheetId="0">예산총괄표!$26:$26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3" i="1" l="1"/>
  <c r="C29" i="1"/>
  <c r="D23" i="1"/>
  <c r="D39" i="1" s="1"/>
  <c r="C23" i="1"/>
  <c r="E23" i="1" s="1"/>
  <c r="E22" i="1"/>
  <c r="D22" i="1"/>
  <c r="D38" i="1" s="1"/>
  <c r="E38" i="1" s="1"/>
  <c r="C22" i="1"/>
  <c r="C38" i="1" s="1"/>
  <c r="D21" i="1"/>
  <c r="D20" i="1" s="1"/>
  <c r="C21" i="1"/>
  <c r="C20" i="1" s="1"/>
  <c r="D19" i="1"/>
  <c r="D31" i="1" s="1"/>
  <c r="C19" i="1"/>
  <c r="E19" i="1" s="1"/>
  <c r="E18" i="1"/>
  <c r="D18" i="1"/>
  <c r="D30" i="1" s="1"/>
  <c r="C18" i="1"/>
  <c r="C30" i="1" s="1"/>
  <c r="C17" i="1"/>
  <c r="D13" i="1"/>
  <c r="C13" i="1"/>
  <c r="E13" i="1" s="1"/>
  <c r="E12" i="1"/>
  <c r="D12" i="1"/>
  <c r="D36" i="1" s="1"/>
  <c r="C12" i="1"/>
  <c r="C36" i="1" s="1"/>
  <c r="D11" i="1"/>
  <c r="D35" i="1" s="1"/>
  <c r="C11" i="1"/>
  <c r="E11" i="1" s="1"/>
  <c r="B11" i="1"/>
  <c r="D10" i="1"/>
  <c r="D34" i="1" s="1"/>
  <c r="E34" i="1" s="1"/>
  <c r="C10" i="1"/>
  <c r="C34" i="1" s="1"/>
  <c r="B10" i="1"/>
  <c r="D9" i="1"/>
  <c r="D33" i="1" s="1"/>
  <c r="C9" i="1"/>
  <c r="B9" i="1"/>
  <c r="C8" i="1"/>
  <c r="E7" i="1"/>
  <c r="D7" i="1"/>
  <c r="D29" i="1" s="1"/>
  <c r="E29" i="1" s="1"/>
  <c r="C7" i="1"/>
  <c r="D6" i="1"/>
  <c r="D28" i="1" s="1"/>
  <c r="C6" i="1"/>
  <c r="C28" i="1" s="1"/>
  <c r="C24" i="1" l="1"/>
  <c r="E17" i="1"/>
  <c r="E24" i="1" s="1"/>
  <c r="E39" i="1"/>
  <c r="E28" i="1"/>
  <c r="D27" i="1"/>
  <c r="E33" i="1"/>
  <c r="E36" i="1"/>
  <c r="E30" i="1"/>
  <c r="E9" i="1"/>
  <c r="C31" i="1"/>
  <c r="E31" i="1" s="1"/>
  <c r="C35" i="1"/>
  <c r="E35" i="1" s="1"/>
  <c r="C37" i="1"/>
  <c r="C39" i="1"/>
  <c r="D8" i="1"/>
  <c r="D17" i="1"/>
  <c r="D24" i="1" s="1"/>
  <c r="D37" i="1"/>
  <c r="E37" i="1" s="1"/>
  <c r="E6" i="1"/>
  <c r="E5" i="1" s="1"/>
  <c r="E21" i="1"/>
  <c r="E20" i="1" s="1"/>
  <c r="C5" i="1"/>
  <c r="C14" i="1" s="1"/>
  <c r="D5" i="1"/>
  <c r="D14" i="1" s="1"/>
  <c r="E10" i="1"/>
  <c r="E14" i="1" l="1"/>
  <c r="E32" i="1"/>
  <c r="D32" i="1"/>
  <c r="D40" i="1" s="1"/>
  <c r="E27" i="1"/>
  <c r="C27" i="1"/>
  <c r="E8" i="1"/>
  <c r="C32" i="1"/>
  <c r="C40" i="1" l="1"/>
  <c r="E40" i="1"/>
</calcChain>
</file>

<file path=xl/sharedStrings.xml><?xml version="1.0" encoding="utf-8"?>
<sst xmlns="http://schemas.openxmlformats.org/spreadsheetml/2006/main" count="68" uniqueCount="30">
  <si>
    <t>가. 2026년 예산 총괄표</t>
    <phoneticPr fontId="4" type="noConversion"/>
  </si>
  <si>
    <t>사  업  예  산</t>
  </si>
  <si>
    <t>구분</t>
    <phoneticPr fontId="4" type="noConversion"/>
  </si>
  <si>
    <t>본예산(A)</t>
    <phoneticPr fontId="4" type="noConversion"/>
  </si>
  <si>
    <t>1차 추가경정 (B)</t>
    <phoneticPr fontId="4" type="noConversion"/>
  </si>
  <si>
    <t>증감(B-A)</t>
    <phoneticPr fontId="4" type="noConversion"/>
  </si>
  <si>
    <t>수입계(A)</t>
  </si>
  <si>
    <t>○</t>
  </si>
  <si>
    <t>영업수익</t>
  </si>
  <si>
    <t>영업외수익</t>
  </si>
  <si>
    <t>지출계(B)</t>
    <phoneticPr fontId="4" type="noConversion"/>
  </si>
  <si>
    <t>법인세 등</t>
    <phoneticPr fontId="4" type="noConversion"/>
  </si>
  <si>
    <t>예비비</t>
  </si>
  <si>
    <t>차인(A-B)</t>
  </si>
  <si>
    <t>자  본  예  산</t>
  </si>
  <si>
    <t>수입계(A')</t>
  </si>
  <si>
    <t>유보자금</t>
  </si>
  <si>
    <t>유형자산처분수입</t>
  </si>
  <si>
    <t>지출계(B')</t>
    <phoneticPr fontId="4" type="noConversion"/>
  </si>
  <si>
    <t>유형자산취득</t>
  </si>
  <si>
    <t>기타자본적지출</t>
  </si>
  <si>
    <t>차인(A'-B')</t>
  </si>
  <si>
    <t>예  산  총  계</t>
  </si>
  <si>
    <t>수입계(A'')</t>
  </si>
  <si>
    <t>지출계(B'')</t>
  </si>
  <si>
    <t>수익사업</t>
  </si>
  <si>
    <t>행정사업</t>
  </si>
  <si>
    <t>신사업</t>
  </si>
  <si>
    <t>법인세 등</t>
  </si>
  <si>
    <t>차인(A''-B'')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</si>
</sst>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176" formatCode="#,##0_);[Red]\(#,##0\)"/>
    <numFmt numFmtId="177" formatCode="#,##0\ \ ;&quot;△&quot;#,##0\ \ "/>
    <numFmt numFmtId="178" formatCode="_-* #,##0,_-;\△* #,##0,_-;_-* &quot;-&quot;_-;_-@_-"/>
    <numFmt numFmtId="179" formatCode="#,##0;[Red]\△#,##0"/>
    <numFmt numFmtId="180" formatCode="#,##0,;\△\ #,##0,;\ &quot;-&quot;;@"/>
    <numFmt numFmtId="181" formatCode="_-* #,##0_-;\-* #,##0_-;_-* &quot;-&quot;??_-;_-@_-"/>
    <numFmt numFmtId="182" formatCode="#,##0;\△#,##0"/>
  </numFmts>
  <fonts count="11" x14ac:knownFonts="1">
    <font>
      <sz val="11"/>
      <color theme="1"/>
      <name val="경기천년제목 Light"/>
      <family val="2"/>
      <charset val="129"/>
    </font>
    <font>
      <sz val="11"/>
      <color rgb="FF000000"/>
      <name val="돋움"/>
      <family val="3"/>
      <charset val="129"/>
    </font>
    <font>
      <sz val="18"/>
      <color rgb="FF000000"/>
      <name val="HY견고딕"/>
      <family val="1"/>
      <charset val="129"/>
    </font>
    <font>
      <sz val="8"/>
      <name val="경기천년제목 Light"/>
      <family val="2"/>
      <charset val="129"/>
    </font>
    <font>
      <sz val="8"/>
      <name val="맑은 고딕"/>
      <family val="2"/>
      <charset val="129"/>
      <scheme val="minor"/>
    </font>
    <font>
      <sz val="12"/>
      <color rgb="FF000000"/>
      <name val="맑은 고딕"/>
      <family val="3"/>
      <charset val="129"/>
    </font>
    <font>
      <sz val="12"/>
      <color rgb="FF000000"/>
      <name val="경기천년제목 Light"/>
      <family val="1"/>
      <charset val="129"/>
    </font>
    <font>
      <b/>
      <sz val="14"/>
      <color rgb="FF000000"/>
      <name val="맑은 고딕"/>
      <family val="3"/>
      <charset val="129"/>
    </font>
    <font>
      <b/>
      <sz val="14"/>
      <color rgb="FF000000"/>
      <name val="경기천년제목 Light"/>
      <family val="1"/>
      <charset val="129"/>
    </font>
    <font>
      <sz val="14"/>
      <color rgb="FF000000"/>
      <name val="맑은 고딕"/>
      <family val="3"/>
      <charset val="129"/>
    </font>
    <font>
      <b/>
      <sz val="12"/>
      <color rgb="FF000000"/>
      <name val="경기천년제목 Light"/>
      <family val="1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D9D9D9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1" fillId="0" borderId="0"/>
    <xf numFmtId="41" fontId="1" fillId="0" borderId="0">
      <alignment vertical="center"/>
    </xf>
  </cellStyleXfs>
  <cellXfs count="64">
    <xf numFmtId="0" fontId="0" fillId="0" borderId="0" xfId="0">
      <alignment vertical="center"/>
    </xf>
    <xf numFmtId="176" fontId="2" fillId="0" borderId="0" xfId="1" applyNumberFormat="1" applyFont="1" applyAlignment="1">
      <alignment horizontal="left" vertical="center"/>
    </xf>
    <xf numFmtId="0" fontId="2" fillId="0" borderId="0" xfId="1" applyFont="1"/>
    <xf numFmtId="177" fontId="2" fillId="0" borderId="0" xfId="1" applyNumberFormat="1" applyFont="1" applyAlignment="1">
      <alignment vertical="center"/>
    </xf>
    <xf numFmtId="49" fontId="5" fillId="0" borderId="0" xfId="1" applyNumberFormat="1" applyFont="1" applyAlignment="1">
      <alignment horizontal="center" vertical="center"/>
    </xf>
    <xf numFmtId="49" fontId="5" fillId="0" borderId="0" xfId="1" applyNumberFormat="1" applyFont="1" applyAlignment="1">
      <alignment horizontal="left" vertical="center"/>
    </xf>
    <xf numFmtId="178" fontId="5" fillId="0" borderId="0" xfId="2" applyNumberFormat="1" applyFont="1">
      <alignment vertical="center"/>
    </xf>
    <xf numFmtId="0" fontId="1" fillId="0" borderId="0" xfId="1"/>
    <xf numFmtId="177" fontId="6" fillId="0" borderId="0" xfId="1" applyNumberFormat="1" applyFont="1" applyAlignment="1">
      <alignment vertical="center"/>
    </xf>
    <xf numFmtId="177" fontId="7" fillId="2" borderId="1" xfId="1" applyNumberFormat="1" applyFont="1" applyFill="1" applyBorder="1" applyAlignment="1">
      <alignment horizontal="center" vertical="center"/>
    </xf>
    <xf numFmtId="177" fontId="7" fillId="2" borderId="2" xfId="1" applyNumberFormat="1" applyFont="1" applyFill="1" applyBorder="1" applyAlignment="1">
      <alignment horizontal="center" vertical="center"/>
    </xf>
    <xf numFmtId="177" fontId="7" fillId="2" borderId="3" xfId="1" applyNumberFormat="1" applyFont="1" applyFill="1" applyBorder="1" applyAlignment="1">
      <alignment horizontal="center" vertical="center"/>
    </xf>
    <xf numFmtId="177" fontId="8" fillId="0" borderId="0" xfId="1" applyNumberFormat="1" applyFont="1" applyAlignment="1">
      <alignment vertical="center"/>
    </xf>
    <xf numFmtId="177" fontId="7" fillId="2" borderId="4" xfId="1" applyNumberFormat="1" applyFont="1" applyFill="1" applyBorder="1" applyAlignment="1">
      <alignment horizontal="center" vertical="center"/>
    </xf>
    <xf numFmtId="177" fontId="7" fillId="2" borderId="5" xfId="1" applyNumberFormat="1" applyFont="1" applyFill="1" applyBorder="1" applyAlignment="1">
      <alignment horizontal="center" vertical="center"/>
    </xf>
    <xf numFmtId="178" fontId="7" fillId="2" borderId="5" xfId="1" applyNumberFormat="1" applyFont="1" applyFill="1" applyBorder="1" applyAlignment="1">
      <alignment horizontal="center" vertical="center"/>
    </xf>
    <xf numFmtId="178" fontId="7" fillId="2" borderId="6" xfId="1" applyNumberFormat="1" applyFont="1" applyFill="1" applyBorder="1" applyAlignment="1">
      <alignment horizontal="center" vertical="center"/>
    </xf>
    <xf numFmtId="179" fontId="7" fillId="3" borderId="4" xfId="1" applyNumberFormat="1" applyFont="1" applyFill="1" applyBorder="1" applyAlignment="1">
      <alignment horizontal="center" vertical="center"/>
    </xf>
    <xf numFmtId="179" fontId="7" fillId="3" borderId="5" xfId="1" applyNumberFormat="1" applyFont="1" applyFill="1" applyBorder="1" applyAlignment="1">
      <alignment horizontal="center" vertical="center"/>
    </xf>
    <xf numFmtId="180" fontId="7" fillId="3" borderId="5" xfId="2" applyNumberFormat="1" applyFont="1" applyFill="1" applyBorder="1">
      <alignment vertical="center"/>
    </xf>
    <xf numFmtId="180" fontId="7" fillId="3" borderId="6" xfId="2" applyNumberFormat="1" applyFont="1" applyFill="1" applyBorder="1">
      <alignment vertical="center"/>
    </xf>
    <xf numFmtId="49" fontId="9" fillId="0" borderId="7" xfId="1" applyNumberFormat="1" applyFont="1" applyBorder="1" applyAlignment="1">
      <alignment horizontal="center" vertical="center"/>
    </xf>
    <xf numFmtId="49" fontId="9" fillId="0" borderId="8" xfId="1" applyNumberFormat="1" applyFont="1" applyBorder="1" applyAlignment="1">
      <alignment horizontal="left" vertical="center"/>
    </xf>
    <xf numFmtId="180" fontId="9" fillId="0" borderId="8" xfId="2" applyNumberFormat="1" applyFont="1" applyBorder="1">
      <alignment vertical="center"/>
    </xf>
    <xf numFmtId="180" fontId="9" fillId="0" borderId="9" xfId="2" applyNumberFormat="1" applyFont="1" applyBorder="1">
      <alignment vertical="center"/>
    </xf>
    <xf numFmtId="41" fontId="1" fillId="0" borderId="0" xfId="1" applyNumberFormat="1"/>
    <xf numFmtId="178" fontId="7" fillId="3" borderId="4" xfId="1" applyNumberFormat="1" applyFont="1" applyFill="1" applyBorder="1" applyAlignment="1">
      <alignment horizontal="center" vertical="center"/>
    </xf>
    <xf numFmtId="178" fontId="7" fillId="3" borderId="5" xfId="1" applyNumberFormat="1" applyFont="1" applyFill="1" applyBorder="1" applyAlignment="1">
      <alignment horizontal="center" vertical="center"/>
    </xf>
    <xf numFmtId="180" fontId="7" fillId="3" borderId="5" xfId="1" applyNumberFormat="1" applyFont="1" applyFill="1" applyBorder="1" applyAlignment="1">
      <alignment horizontal="right" vertical="center"/>
    </xf>
    <xf numFmtId="180" fontId="7" fillId="3" borderId="6" xfId="1" applyNumberFormat="1" applyFont="1" applyFill="1" applyBorder="1" applyAlignment="1">
      <alignment horizontal="right" vertical="center"/>
    </xf>
    <xf numFmtId="181" fontId="1" fillId="0" borderId="0" xfId="1" applyNumberFormat="1"/>
    <xf numFmtId="177" fontId="10" fillId="0" borderId="0" xfId="1" applyNumberFormat="1" applyFont="1" applyAlignment="1">
      <alignment vertical="center"/>
    </xf>
    <xf numFmtId="180" fontId="9" fillId="0" borderId="8" xfId="1" applyNumberFormat="1" applyFont="1" applyBorder="1" applyAlignment="1">
      <alignment horizontal="right" vertical="center"/>
    </xf>
    <xf numFmtId="179" fontId="7" fillId="4" borderId="10" xfId="1" applyNumberFormat="1" applyFont="1" applyFill="1" applyBorder="1" applyAlignment="1">
      <alignment horizontal="center" vertical="center"/>
    </xf>
    <xf numFmtId="179" fontId="7" fillId="4" borderId="11" xfId="1" applyNumberFormat="1" applyFont="1" applyFill="1" applyBorder="1" applyAlignment="1">
      <alignment horizontal="center" vertical="center"/>
    </xf>
    <xf numFmtId="180" fontId="7" fillId="4" borderId="12" xfId="1" applyNumberFormat="1" applyFont="1" applyFill="1" applyBorder="1" applyAlignment="1">
      <alignment horizontal="right" vertical="center" wrapText="1"/>
    </xf>
    <xf numFmtId="180" fontId="7" fillId="4" borderId="13" xfId="1" applyNumberFormat="1" applyFont="1" applyFill="1" applyBorder="1" applyAlignment="1">
      <alignment horizontal="right" vertical="center" wrapText="1"/>
    </xf>
    <xf numFmtId="178" fontId="7" fillId="2" borderId="1" xfId="1" applyNumberFormat="1" applyFont="1" applyFill="1" applyBorder="1" applyAlignment="1">
      <alignment horizontal="center" vertical="center"/>
    </xf>
    <xf numFmtId="178" fontId="7" fillId="2" borderId="2" xfId="1" applyNumberFormat="1" applyFont="1" applyFill="1" applyBorder="1" applyAlignment="1">
      <alignment horizontal="center" vertical="center"/>
    </xf>
    <xf numFmtId="178" fontId="7" fillId="2" borderId="3" xfId="1" applyNumberFormat="1" applyFont="1" applyFill="1" applyBorder="1" applyAlignment="1">
      <alignment horizontal="center" vertical="center"/>
    </xf>
    <xf numFmtId="180" fontId="7" fillId="3" borderId="5" xfId="1" applyNumberFormat="1" applyFont="1" applyFill="1" applyBorder="1" applyAlignment="1">
      <alignment vertical="center"/>
    </xf>
    <xf numFmtId="180" fontId="9" fillId="0" borderId="8" xfId="1" applyNumberFormat="1" applyFont="1" applyBorder="1" applyAlignment="1">
      <alignment vertical="center"/>
    </xf>
    <xf numFmtId="49" fontId="9" fillId="0" borderId="8" xfId="1" applyNumberFormat="1" applyFont="1" applyBorder="1" applyAlignment="1">
      <alignment horizontal="left" vertical="center" wrapText="1"/>
    </xf>
    <xf numFmtId="178" fontId="7" fillId="4" borderId="10" xfId="1" applyNumberFormat="1" applyFont="1" applyFill="1" applyBorder="1" applyAlignment="1">
      <alignment horizontal="center" vertical="center"/>
    </xf>
    <xf numFmtId="178" fontId="7" fillId="4" borderId="11" xfId="1" applyNumberFormat="1" applyFont="1" applyFill="1" applyBorder="1" applyAlignment="1">
      <alignment horizontal="center" vertical="center"/>
    </xf>
    <xf numFmtId="178" fontId="7" fillId="5" borderId="1" xfId="1" applyNumberFormat="1" applyFont="1" applyFill="1" applyBorder="1" applyAlignment="1">
      <alignment horizontal="center" vertical="center"/>
    </xf>
    <xf numFmtId="178" fontId="7" fillId="5" borderId="2" xfId="1" applyNumberFormat="1" applyFont="1" applyFill="1" applyBorder="1" applyAlignment="1">
      <alignment horizontal="center" vertical="center"/>
    </xf>
    <xf numFmtId="178" fontId="7" fillId="5" borderId="3" xfId="1" applyNumberFormat="1" applyFont="1" applyFill="1" applyBorder="1" applyAlignment="1">
      <alignment horizontal="center" vertical="center"/>
    </xf>
    <xf numFmtId="178" fontId="7" fillId="3" borderId="14" xfId="1" applyNumberFormat="1" applyFont="1" applyFill="1" applyBorder="1" applyAlignment="1">
      <alignment horizontal="center" vertical="center"/>
    </xf>
    <xf numFmtId="178" fontId="7" fillId="3" borderId="15" xfId="1" applyNumberFormat="1" applyFont="1" applyFill="1" applyBorder="1" applyAlignment="1">
      <alignment horizontal="center" vertical="center"/>
    </xf>
    <xf numFmtId="49" fontId="9" fillId="0" borderId="16" xfId="1" applyNumberFormat="1" applyFont="1" applyBorder="1" applyAlignment="1">
      <alignment horizontal="center" vertical="center"/>
    </xf>
    <xf numFmtId="49" fontId="9" fillId="0" borderId="17" xfId="1" applyNumberFormat="1" applyFont="1" applyBorder="1" applyAlignment="1">
      <alignment vertical="center"/>
    </xf>
    <xf numFmtId="180" fontId="9" fillId="0" borderId="8" xfId="2" applyNumberFormat="1" applyFont="1" applyBorder="1" applyAlignment="1">
      <alignment horizontal="right" vertical="center"/>
    </xf>
    <xf numFmtId="49" fontId="9" fillId="0" borderId="8" xfId="1" applyNumberFormat="1" applyFont="1" applyBorder="1" applyAlignment="1">
      <alignment vertical="center"/>
    </xf>
    <xf numFmtId="49" fontId="7" fillId="0" borderId="7" xfId="1" applyNumberFormat="1" applyFont="1" applyBorder="1" applyAlignment="1">
      <alignment horizontal="center" vertical="center"/>
    </xf>
    <xf numFmtId="49" fontId="9" fillId="0" borderId="8" xfId="1" applyNumberFormat="1" applyFont="1" applyBorder="1" applyAlignment="1">
      <alignment vertical="center" wrapText="1"/>
    </xf>
    <xf numFmtId="49" fontId="9" fillId="0" borderId="18" xfId="1" applyNumberFormat="1" applyFont="1" applyBorder="1" applyAlignment="1">
      <alignment horizontal="center" vertical="center"/>
    </xf>
    <xf numFmtId="49" fontId="9" fillId="0" borderId="19" xfId="1" applyNumberFormat="1" applyFont="1" applyBorder="1" applyAlignment="1">
      <alignment vertical="center"/>
    </xf>
    <xf numFmtId="182" fontId="6" fillId="0" borderId="0" xfId="1" applyNumberFormat="1" applyFont="1" applyAlignment="1">
      <alignment vertical="center"/>
    </xf>
    <xf numFmtId="180" fontId="6" fillId="0" borderId="0" xfId="2" applyNumberFormat="1" applyFont="1">
      <alignment vertical="center"/>
    </xf>
    <xf numFmtId="178" fontId="6" fillId="0" borderId="0" xfId="2" applyNumberFormat="1" applyFont="1">
      <alignment vertical="center"/>
    </xf>
    <xf numFmtId="49" fontId="6" fillId="0" borderId="0" xfId="1" applyNumberFormat="1" applyFont="1" applyAlignment="1">
      <alignment horizontal="center" vertical="center"/>
    </xf>
    <xf numFmtId="49" fontId="6" fillId="0" borderId="0" xfId="1" applyNumberFormat="1" applyFont="1" applyAlignment="1">
      <alignment horizontal="left" vertical="center"/>
    </xf>
    <xf numFmtId="182" fontId="1" fillId="0" borderId="0" xfId="1" applyNumberFormat="1"/>
  </cellXfs>
  <cellStyles count="3">
    <cellStyle name="쉼표 [0] 2" xfId="2" xr:uid="{916A3EBC-6B74-4CFD-BF09-B8F1BBA1EEA3}"/>
    <cellStyle name="표준" xfId="0" builtinId="0"/>
    <cellStyle name="표준 2 2" xfId="1" xr:uid="{73C6C09B-0FA0-46F0-9A7D-4905AB4E97E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51228;1&#52264;&#52628;&#44221;&#50696;&#49328;_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예산총괄표"/>
      <sheetName val="수입예산"/>
      <sheetName val="지출예산(총괄)"/>
      <sheetName val="똑타(자체)"/>
      <sheetName val="DRT(자체)"/>
      <sheetName val="버스계획"/>
      <sheetName val="광역버스"/>
      <sheetName val="대광위"/>
      <sheetName val="용인준공영"/>
      <sheetName val="시내버스"/>
      <sheetName val="양주시마을"/>
      <sheetName val="광명시마을"/>
      <sheetName val="DRT활성화"/>
      <sheetName val="어린이청소년"/>
      <sheetName val="어르신"/>
      <sheetName val="수원시무상교통"/>
      <sheetName val="광역이동"/>
      <sheetName val="양주시교통창업"/>
      <sheetName val="강소형스마트"/>
      <sheetName val="ITS"/>
      <sheetName val="철도사업단"/>
      <sheetName val="첨단교통"/>
      <sheetName val="경영기획실"/>
    </sheetNames>
    <sheetDataSet>
      <sheetData sheetId="0"/>
      <sheetData sheetId="1"/>
      <sheetData sheetId="2">
        <row r="7">
          <cell r="K7">
            <v>1130334785000</v>
          </cell>
          <cell r="L7">
            <v>1118721762520</v>
          </cell>
        </row>
        <row r="43">
          <cell r="K43">
            <v>2056800000</v>
          </cell>
          <cell r="L43">
            <v>2056800000</v>
          </cell>
        </row>
        <row r="59">
          <cell r="K59">
            <v>5000000</v>
          </cell>
          <cell r="L59">
            <v>5000000</v>
          </cell>
        </row>
        <row r="60">
          <cell r="K60">
            <v>8500000000</v>
          </cell>
          <cell r="L60">
            <v>20840864891</v>
          </cell>
        </row>
      </sheetData>
      <sheetData sheetId="3">
        <row r="6">
          <cell r="A6" t="str">
            <v>수익사업</v>
          </cell>
          <cell r="K6">
            <v>1104821623000</v>
          </cell>
          <cell r="L6">
            <v>1097905285000</v>
          </cell>
        </row>
        <row r="78">
          <cell r="A78" t="str">
            <v>행정사업</v>
          </cell>
        </row>
        <row r="83">
          <cell r="K83">
            <v>7987241000</v>
          </cell>
          <cell r="L83">
            <v>7987241000</v>
          </cell>
        </row>
        <row r="84">
          <cell r="K84">
            <v>2750139000</v>
          </cell>
          <cell r="L84">
            <v>2750139000</v>
          </cell>
        </row>
        <row r="85">
          <cell r="K85">
            <v>896973000</v>
          </cell>
          <cell r="L85">
            <v>896973000</v>
          </cell>
        </row>
        <row r="86">
          <cell r="K86">
            <v>900000000</v>
          </cell>
          <cell r="L86">
            <v>900000000</v>
          </cell>
        </row>
        <row r="87">
          <cell r="K87">
            <v>14728717000</v>
          </cell>
          <cell r="L87">
            <v>9885465420</v>
          </cell>
        </row>
        <row r="88">
          <cell r="A88" t="str">
            <v>신사업</v>
          </cell>
          <cell r="K88">
            <v>306892000</v>
          </cell>
          <cell r="L88">
            <v>453459000</v>
          </cell>
        </row>
        <row r="104">
          <cell r="K104">
            <v>124421000</v>
          </cell>
          <cell r="L104">
            <v>123161000</v>
          </cell>
        </row>
        <row r="105">
          <cell r="K105">
            <v>250000000</v>
          </cell>
          <cell r="L105">
            <v>50000000</v>
          </cell>
        </row>
        <row r="106">
          <cell r="K106">
            <v>8130579000</v>
          </cell>
          <cell r="L106">
            <v>20669197000</v>
          </cell>
        </row>
        <row r="111">
          <cell r="L111">
            <v>3507000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1E53D2-00C9-46F5-A5A6-9AF8BCEDF6F9}">
  <sheetPr>
    <pageSetUpPr fitToPage="1"/>
  </sheetPr>
  <dimension ref="A1:X596"/>
  <sheetViews>
    <sheetView tabSelected="1" view="pageBreakPreview" zoomScale="85" zoomScaleNormal="85" zoomScaleSheetLayoutView="85" workbookViewId="0">
      <selection activeCell="A6" sqref="A6"/>
    </sheetView>
  </sheetViews>
  <sheetFormatPr defaultColWidth="10" defaultRowHeight="15" x14ac:dyDescent="0.15"/>
  <cols>
    <col min="1" max="1" width="7.375" style="61" customWidth="1"/>
    <col min="2" max="2" width="24.625" style="62" customWidth="1"/>
    <col min="3" max="5" width="34.875" style="60" customWidth="1"/>
    <col min="6" max="6" width="19.875" style="7" customWidth="1"/>
    <col min="7" max="7" width="20.125" style="7" customWidth="1"/>
    <col min="8" max="8" width="7.125" style="7" customWidth="1"/>
    <col min="9" max="9" width="26.25" style="7" customWidth="1"/>
    <col min="10" max="10" width="23.25" style="7" customWidth="1"/>
    <col min="11" max="11" width="25.125" style="7" customWidth="1"/>
    <col min="12" max="12" width="33.875" style="7" customWidth="1"/>
    <col min="13" max="13" width="13.625" style="7" customWidth="1"/>
    <col min="14" max="14" width="10" style="7" customWidth="1"/>
    <col min="15" max="15" width="5.25" style="7" customWidth="1"/>
    <col min="16" max="16" width="13.125" style="7" customWidth="1"/>
    <col min="17" max="17" width="22.125" style="7" customWidth="1"/>
    <col min="18" max="18" width="17.5" style="7" customWidth="1"/>
    <col min="19" max="19" width="17.125" style="7" customWidth="1"/>
    <col min="20" max="20" width="16.125" style="7" customWidth="1"/>
    <col min="21" max="21" width="21.125" style="7" customWidth="1"/>
    <col min="22" max="22" width="16.125" style="7" customWidth="1"/>
    <col min="23" max="23" width="16.125" style="7" bestFit="1" customWidth="1"/>
    <col min="24" max="24" width="12.375" style="8" bestFit="1" customWidth="1"/>
    <col min="25" max="16384" width="10" style="8"/>
  </cols>
  <sheetData>
    <row r="1" spans="1:23" s="3" customFormat="1" ht="35.25" customHeight="1" x14ac:dyDescent="0.25">
      <c r="A1" s="1" t="s">
        <v>0</v>
      </c>
      <c r="B1" s="1"/>
      <c r="C1" s="1"/>
      <c r="D1" s="1"/>
      <c r="E1" s="1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spans="1:23" ht="18" customHeight="1" thickBot="1" x14ac:dyDescent="0.2">
      <c r="A2" s="4"/>
      <c r="B2" s="5"/>
      <c r="C2" s="6"/>
      <c r="D2" s="6"/>
      <c r="E2" s="6"/>
    </row>
    <row r="3" spans="1:23" s="12" customFormat="1" ht="42.75" customHeight="1" x14ac:dyDescent="0.15">
      <c r="A3" s="9" t="s">
        <v>1</v>
      </c>
      <c r="B3" s="10"/>
      <c r="C3" s="10"/>
      <c r="D3" s="10"/>
      <c r="E3" s="11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</row>
    <row r="4" spans="1:23" s="12" customFormat="1" ht="42.75" customHeight="1" x14ac:dyDescent="0.15">
      <c r="A4" s="13" t="s">
        <v>2</v>
      </c>
      <c r="B4" s="14"/>
      <c r="C4" s="15" t="s">
        <v>3</v>
      </c>
      <c r="D4" s="15" t="s">
        <v>4</v>
      </c>
      <c r="E4" s="16" t="s">
        <v>5</v>
      </c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</row>
    <row r="5" spans="1:23" s="12" customFormat="1" ht="29.25" customHeight="1" x14ac:dyDescent="0.15">
      <c r="A5" s="17" t="s">
        <v>6</v>
      </c>
      <c r="B5" s="18"/>
      <c r="C5" s="19">
        <f>SUM(C6:C7)</f>
        <v>1132391585000</v>
      </c>
      <c r="D5" s="19">
        <f>SUM(D6:D7)</f>
        <v>1120778562520</v>
      </c>
      <c r="E5" s="20">
        <f>SUM(E6:E7)</f>
        <v>-11613022480</v>
      </c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</row>
    <row r="6" spans="1:23" ht="41.25" customHeight="1" x14ac:dyDescent="0.15">
      <c r="A6" s="21" t="s">
        <v>7</v>
      </c>
      <c r="B6" s="22" t="s">
        <v>8</v>
      </c>
      <c r="C6" s="23">
        <f>[1]수입예산!K7</f>
        <v>1130334785000</v>
      </c>
      <c r="D6" s="23">
        <f>[1]수입예산!L7</f>
        <v>1118721762520</v>
      </c>
      <c r="E6" s="24">
        <f>D6-C6</f>
        <v>-11613022480</v>
      </c>
    </row>
    <row r="7" spans="1:23" ht="41.25" customHeight="1" x14ac:dyDescent="0.15">
      <c r="A7" s="21" t="s">
        <v>7</v>
      </c>
      <c r="B7" s="22" t="s">
        <v>9</v>
      </c>
      <c r="C7" s="23">
        <f>[1]수입예산!K43</f>
        <v>2056800000</v>
      </c>
      <c r="D7" s="23">
        <f>[1]수입예산!L43</f>
        <v>2056800000</v>
      </c>
      <c r="E7" s="24">
        <f>D7-C7</f>
        <v>0</v>
      </c>
      <c r="F7" s="25"/>
    </row>
    <row r="8" spans="1:23" s="31" customFormat="1" ht="41.25" customHeight="1" x14ac:dyDescent="0.15">
      <c r="A8" s="26" t="s">
        <v>10</v>
      </c>
      <c r="B8" s="27"/>
      <c r="C8" s="28">
        <f>SUM(C9:C13)</f>
        <v>1132391585000</v>
      </c>
      <c r="D8" s="28">
        <f>SUM(D9:D13)</f>
        <v>1120778562420</v>
      </c>
      <c r="E8" s="29">
        <f>SUM(E9:E13)</f>
        <v>-11613022580</v>
      </c>
      <c r="F8" s="30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s="31" customFormat="1" ht="41.25" customHeight="1" x14ac:dyDescent="0.15">
      <c r="A9" s="21" t="s">
        <v>7</v>
      </c>
      <c r="B9" s="22" t="str">
        <f>'[1]지출예산(총괄)'!A6</f>
        <v>수익사업</v>
      </c>
      <c r="C9" s="32">
        <f>'[1]지출예산(총괄)'!K6</f>
        <v>1104821623000</v>
      </c>
      <c r="D9" s="32">
        <f>'[1]지출예산(총괄)'!L6</f>
        <v>1097905285000</v>
      </c>
      <c r="E9" s="24">
        <f t="shared" ref="E9:E13" si="0">D9-C9</f>
        <v>-6916338000</v>
      </c>
      <c r="F9" s="30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31" customFormat="1" ht="41.25" customHeight="1" x14ac:dyDescent="0.15">
      <c r="A10" s="21" t="s">
        <v>7</v>
      </c>
      <c r="B10" s="22" t="str">
        <f>'[1]지출예산(총괄)'!A78</f>
        <v>행정사업</v>
      </c>
      <c r="C10" s="32">
        <f>'[1]지출예산(총괄)'!K83+'[1]지출예산(총괄)'!K84+'[1]지출예산(총괄)'!K85</f>
        <v>11634353000</v>
      </c>
      <c r="D10" s="32">
        <f>'[1]지출예산(총괄)'!L83+'[1]지출예산(총괄)'!L84+'[1]지출예산(총괄)'!L85</f>
        <v>11634353000</v>
      </c>
      <c r="E10" s="24">
        <f t="shared" si="0"/>
        <v>0</v>
      </c>
      <c r="F10" s="30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31" customFormat="1" ht="41.25" customHeight="1" x14ac:dyDescent="0.15">
      <c r="A11" s="21" t="s">
        <v>7</v>
      </c>
      <c r="B11" s="22" t="str">
        <f>'[1]지출예산(총괄)'!A88</f>
        <v>신사업</v>
      </c>
      <c r="C11" s="32">
        <f>'[1]지출예산(총괄)'!K88</f>
        <v>306892000</v>
      </c>
      <c r="D11" s="32">
        <f>'[1]지출예산(총괄)'!L88</f>
        <v>453459000</v>
      </c>
      <c r="E11" s="24">
        <f t="shared" si="0"/>
        <v>146567000</v>
      </c>
      <c r="F11" s="30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s="31" customFormat="1" ht="41.25" customHeight="1" x14ac:dyDescent="0.15">
      <c r="A12" s="21" t="s">
        <v>7</v>
      </c>
      <c r="B12" s="22" t="s">
        <v>11</v>
      </c>
      <c r="C12" s="32">
        <f>'[1]지출예산(총괄)'!K86</f>
        <v>900000000</v>
      </c>
      <c r="D12" s="32">
        <f>'[1]지출예산(총괄)'!L86</f>
        <v>900000000</v>
      </c>
      <c r="E12" s="24">
        <f t="shared" si="0"/>
        <v>0</v>
      </c>
      <c r="F12" s="30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41.25" customHeight="1" x14ac:dyDescent="0.15">
      <c r="A13" s="21" t="s">
        <v>7</v>
      </c>
      <c r="B13" s="22" t="s">
        <v>12</v>
      </c>
      <c r="C13" s="23">
        <f>'[1]지출예산(총괄)'!K87</f>
        <v>14728717000</v>
      </c>
      <c r="D13" s="23">
        <f>'[1]지출예산(총괄)'!L87</f>
        <v>9885465420</v>
      </c>
      <c r="E13" s="24">
        <f t="shared" si="0"/>
        <v>-4843251580</v>
      </c>
    </row>
    <row r="14" spans="1:23" s="31" customFormat="1" ht="41.25" customHeight="1" thickBot="1" x14ac:dyDescent="0.2">
      <c r="A14" s="33" t="s">
        <v>13</v>
      </c>
      <c r="B14" s="34"/>
      <c r="C14" s="35">
        <f t="shared" ref="C14:D14" si="1">C5-C8</f>
        <v>0</v>
      </c>
      <c r="D14" s="35">
        <f t="shared" si="1"/>
        <v>100</v>
      </c>
      <c r="E14" s="36">
        <f>E5-E8</f>
        <v>100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48" customHeight="1" x14ac:dyDescent="0.15">
      <c r="A15" s="37" t="s">
        <v>14</v>
      </c>
      <c r="B15" s="38"/>
      <c r="C15" s="38"/>
      <c r="D15" s="38"/>
      <c r="E15" s="39"/>
    </row>
    <row r="16" spans="1:23" s="12" customFormat="1" ht="48" customHeight="1" x14ac:dyDescent="0.15">
      <c r="A16" s="13" t="s">
        <v>2</v>
      </c>
      <c r="B16" s="14"/>
      <c r="C16" s="15" t="s">
        <v>3</v>
      </c>
      <c r="D16" s="15" t="s">
        <v>4</v>
      </c>
      <c r="E16" s="16" t="s">
        <v>5</v>
      </c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48" customHeight="1" x14ac:dyDescent="0.15">
      <c r="A17" s="26" t="s">
        <v>15</v>
      </c>
      <c r="B17" s="27"/>
      <c r="C17" s="40">
        <f>SUM(C18:C19)</f>
        <v>8505000000</v>
      </c>
      <c r="D17" s="40">
        <f>SUM(D18:D19)</f>
        <v>20845864891</v>
      </c>
      <c r="E17" s="20">
        <f>SUM(E18:E19)</f>
        <v>12340864891</v>
      </c>
    </row>
    <row r="18" spans="1:23" ht="48" customHeight="1" x14ac:dyDescent="0.15">
      <c r="A18" s="21" t="s">
        <v>7</v>
      </c>
      <c r="B18" s="22" t="s">
        <v>16</v>
      </c>
      <c r="C18" s="41">
        <f>[1]수입예산!K60</f>
        <v>8500000000</v>
      </c>
      <c r="D18" s="41">
        <f>[1]수입예산!L60</f>
        <v>20840864891</v>
      </c>
      <c r="E18" s="24">
        <f t="shared" ref="E18:E19" si="2">D18-C18</f>
        <v>12340864891</v>
      </c>
    </row>
    <row r="19" spans="1:23" ht="48" customHeight="1" x14ac:dyDescent="0.15">
      <c r="A19" s="21" t="s">
        <v>7</v>
      </c>
      <c r="B19" s="22" t="s">
        <v>17</v>
      </c>
      <c r="C19" s="41">
        <f>[1]수입예산!K59</f>
        <v>5000000</v>
      </c>
      <c r="D19" s="41">
        <f>[1]수입예산!L59</f>
        <v>5000000</v>
      </c>
      <c r="E19" s="24">
        <f t="shared" si="2"/>
        <v>0</v>
      </c>
    </row>
    <row r="20" spans="1:23" ht="48" customHeight="1" x14ac:dyDescent="0.15">
      <c r="A20" s="26" t="s">
        <v>18</v>
      </c>
      <c r="B20" s="27"/>
      <c r="C20" s="40">
        <f>SUM(C21:C23)</f>
        <v>8505000000</v>
      </c>
      <c r="D20" s="40">
        <f t="shared" ref="D20" si="3">SUM(D21:D23)</f>
        <v>20845865000</v>
      </c>
      <c r="E20" s="20">
        <f>SUM(E21:E23)</f>
        <v>12340865000</v>
      </c>
    </row>
    <row r="21" spans="1:23" ht="48" customHeight="1" x14ac:dyDescent="0.15">
      <c r="A21" s="21" t="s">
        <v>7</v>
      </c>
      <c r="B21" s="22" t="s">
        <v>19</v>
      </c>
      <c r="C21" s="41">
        <f>'[1]지출예산(총괄)'!K104</f>
        <v>124421000</v>
      </c>
      <c r="D21" s="41">
        <f>'[1]지출예산(총괄)'!L104+'[1]지출예산(총괄)'!L111</f>
        <v>126668000</v>
      </c>
      <c r="E21" s="24">
        <f t="shared" ref="E21:E23" si="4">D21-C21</f>
        <v>2247000</v>
      </c>
    </row>
    <row r="22" spans="1:23" ht="48" customHeight="1" x14ac:dyDescent="0.15">
      <c r="A22" s="21" t="s">
        <v>7</v>
      </c>
      <c r="B22" s="42" t="s">
        <v>20</v>
      </c>
      <c r="C22" s="41">
        <f>'[1]지출예산(총괄)'!K105</f>
        <v>250000000</v>
      </c>
      <c r="D22" s="41">
        <f>'[1]지출예산(총괄)'!L105</f>
        <v>50000000</v>
      </c>
      <c r="E22" s="24">
        <f t="shared" si="4"/>
        <v>-200000000</v>
      </c>
    </row>
    <row r="23" spans="1:23" ht="48" customHeight="1" x14ac:dyDescent="0.15">
      <c r="A23" s="21" t="s">
        <v>7</v>
      </c>
      <c r="B23" s="22" t="s">
        <v>12</v>
      </c>
      <c r="C23" s="41">
        <f>'[1]지출예산(총괄)'!K106</f>
        <v>8130579000</v>
      </c>
      <c r="D23" s="41">
        <f>'[1]지출예산(총괄)'!L106</f>
        <v>20669197000</v>
      </c>
      <c r="E23" s="24">
        <f t="shared" si="4"/>
        <v>12538618000</v>
      </c>
    </row>
    <row r="24" spans="1:23" ht="48" customHeight="1" thickBot="1" x14ac:dyDescent="0.2">
      <c r="A24" s="43" t="s">
        <v>21</v>
      </c>
      <c r="B24" s="44"/>
      <c r="C24" s="35">
        <f>C17-C20</f>
        <v>0</v>
      </c>
      <c r="D24" s="35">
        <f>D17-D20</f>
        <v>-109</v>
      </c>
      <c r="E24" s="36">
        <f>E17-E20</f>
        <v>-109</v>
      </c>
    </row>
    <row r="25" spans="1:23" ht="27" customHeight="1" x14ac:dyDescent="0.15">
      <c r="A25" s="45" t="s">
        <v>22</v>
      </c>
      <c r="B25" s="46"/>
      <c r="C25" s="46"/>
      <c r="D25" s="46"/>
      <c r="E25" s="47"/>
    </row>
    <row r="26" spans="1:23" s="12" customFormat="1" ht="27" customHeight="1" x14ac:dyDescent="0.15">
      <c r="A26" s="13" t="s">
        <v>2</v>
      </c>
      <c r="B26" s="14"/>
      <c r="C26" s="15" t="s">
        <v>3</v>
      </c>
      <c r="D26" s="15" t="s">
        <v>4</v>
      </c>
      <c r="E26" s="16" t="s">
        <v>5</v>
      </c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27" customHeight="1" x14ac:dyDescent="0.15">
      <c r="A27" s="48" t="s">
        <v>23</v>
      </c>
      <c r="B27" s="49"/>
      <c r="C27" s="40">
        <f>SUM(C28:C31)</f>
        <v>1140896585000</v>
      </c>
      <c r="D27" s="40">
        <f>SUM(D28:D31)</f>
        <v>1141624427411</v>
      </c>
      <c r="E27" s="20">
        <f>SUM(E28:E31)</f>
        <v>727842411</v>
      </c>
    </row>
    <row r="28" spans="1:23" ht="27" customHeight="1" x14ac:dyDescent="0.15">
      <c r="A28" s="50" t="s">
        <v>7</v>
      </c>
      <c r="B28" s="51" t="s">
        <v>8</v>
      </c>
      <c r="C28" s="52">
        <f>C6</f>
        <v>1130334785000</v>
      </c>
      <c r="D28" s="52">
        <f>D6</f>
        <v>1118721762520</v>
      </c>
      <c r="E28" s="24">
        <f t="shared" ref="E28:E31" si="5">D28-C28</f>
        <v>-11613022480</v>
      </c>
    </row>
    <row r="29" spans="1:23" ht="27" customHeight="1" x14ac:dyDescent="0.15">
      <c r="A29" s="21" t="s">
        <v>7</v>
      </c>
      <c r="B29" s="53" t="s">
        <v>9</v>
      </c>
      <c r="C29" s="52">
        <f>C7</f>
        <v>2056800000</v>
      </c>
      <c r="D29" s="52">
        <f>D7</f>
        <v>2056800000</v>
      </c>
      <c r="E29" s="24">
        <f t="shared" si="5"/>
        <v>0</v>
      </c>
    </row>
    <row r="30" spans="1:23" ht="27" customHeight="1" x14ac:dyDescent="0.15">
      <c r="A30" s="21" t="s">
        <v>7</v>
      </c>
      <c r="B30" s="53" t="s">
        <v>16</v>
      </c>
      <c r="C30" s="52">
        <f>C18</f>
        <v>8500000000</v>
      </c>
      <c r="D30" s="52">
        <f>D18</f>
        <v>20840864891</v>
      </c>
      <c r="E30" s="24">
        <f t="shared" si="5"/>
        <v>12340864891</v>
      </c>
    </row>
    <row r="31" spans="1:23" ht="27" customHeight="1" x14ac:dyDescent="0.15">
      <c r="A31" s="21" t="s">
        <v>7</v>
      </c>
      <c r="B31" s="53" t="s">
        <v>17</v>
      </c>
      <c r="C31" s="52">
        <f>C19</f>
        <v>5000000</v>
      </c>
      <c r="D31" s="52">
        <f>D19</f>
        <v>5000000</v>
      </c>
      <c r="E31" s="24">
        <f t="shared" si="5"/>
        <v>0</v>
      </c>
    </row>
    <row r="32" spans="1:23" ht="27" customHeight="1" x14ac:dyDescent="0.15">
      <c r="A32" s="48" t="s">
        <v>24</v>
      </c>
      <c r="B32" s="49"/>
      <c r="C32" s="40">
        <f>SUM(C33:C39)</f>
        <v>1140896585000</v>
      </c>
      <c r="D32" s="40">
        <f>SUM(D33:D39)</f>
        <v>1141624427420</v>
      </c>
      <c r="E32" s="20">
        <f>SUM(E33:E39)</f>
        <v>727842420</v>
      </c>
    </row>
    <row r="33" spans="1:24" ht="27" customHeight="1" x14ac:dyDescent="0.15">
      <c r="A33" s="54" t="s">
        <v>7</v>
      </c>
      <c r="B33" s="22" t="s">
        <v>25</v>
      </c>
      <c r="C33" s="52">
        <f t="shared" ref="C33:D36" si="6">C9</f>
        <v>1104821623000</v>
      </c>
      <c r="D33" s="52">
        <f t="shared" si="6"/>
        <v>1097905285000</v>
      </c>
      <c r="E33" s="24">
        <f t="shared" ref="E33:E39" si="7">D33-C33</f>
        <v>-6916338000</v>
      </c>
    </row>
    <row r="34" spans="1:24" ht="27" customHeight="1" x14ac:dyDescent="0.15">
      <c r="A34" s="54" t="s">
        <v>7</v>
      </c>
      <c r="B34" s="22" t="s">
        <v>26</v>
      </c>
      <c r="C34" s="52">
        <f t="shared" si="6"/>
        <v>11634353000</v>
      </c>
      <c r="D34" s="52">
        <f t="shared" si="6"/>
        <v>11634353000</v>
      </c>
      <c r="E34" s="24">
        <f t="shared" si="7"/>
        <v>0</v>
      </c>
    </row>
    <row r="35" spans="1:24" ht="27" customHeight="1" x14ac:dyDescent="0.15">
      <c r="A35" s="54" t="s">
        <v>7</v>
      </c>
      <c r="B35" s="22" t="s">
        <v>27</v>
      </c>
      <c r="C35" s="52">
        <f t="shared" si="6"/>
        <v>306892000</v>
      </c>
      <c r="D35" s="52">
        <f t="shared" si="6"/>
        <v>453459000</v>
      </c>
      <c r="E35" s="24">
        <f t="shared" si="7"/>
        <v>146567000</v>
      </c>
    </row>
    <row r="36" spans="1:24" ht="27" customHeight="1" x14ac:dyDescent="0.15">
      <c r="A36" s="54" t="s">
        <v>7</v>
      </c>
      <c r="B36" s="22" t="s">
        <v>28</v>
      </c>
      <c r="C36" s="52">
        <f t="shared" si="6"/>
        <v>900000000</v>
      </c>
      <c r="D36" s="52">
        <f t="shared" si="6"/>
        <v>900000000</v>
      </c>
      <c r="E36" s="24">
        <f t="shared" si="7"/>
        <v>0</v>
      </c>
    </row>
    <row r="37" spans="1:24" ht="27" customHeight="1" x14ac:dyDescent="0.15">
      <c r="A37" s="21" t="s">
        <v>7</v>
      </c>
      <c r="B37" s="53" t="s">
        <v>19</v>
      </c>
      <c r="C37" s="52">
        <f>C21</f>
        <v>124421000</v>
      </c>
      <c r="D37" s="52">
        <f>D21</f>
        <v>126668000</v>
      </c>
      <c r="E37" s="24">
        <f t="shared" si="7"/>
        <v>2247000</v>
      </c>
    </row>
    <row r="38" spans="1:24" ht="27" customHeight="1" x14ac:dyDescent="0.15">
      <c r="A38" s="21" t="s">
        <v>7</v>
      </c>
      <c r="B38" s="55" t="s">
        <v>20</v>
      </c>
      <c r="C38" s="52">
        <f>C22</f>
        <v>250000000</v>
      </c>
      <c r="D38" s="52">
        <f>D22</f>
        <v>50000000</v>
      </c>
      <c r="E38" s="24">
        <f t="shared" si="7"/>
        <v>-200000000</v>
      </c>
    </row>
    <row r="39" spans="1:24" s="58" customFormat="1" ht="27" customHeight="1" x14ac:dyDescent="0.15">
      <c r="A39" s="56" t="s">
        <v>7</v>
      </c>
      <c r="B39" s="57" t="s">
        <v>12</v>
      </c>
      <c r="C39" s="52">
        <f>C23+C13</f>
        <v>22859296000</v>
      </c>
      <c r="D39" s="52">
        <f>D23+D13</f>
        <v>30554662420</v>
      </c>
      <c r="E39" s="24">
        <f t="shared" si="7"/>
        <v>7695366420</v>
      </c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8"/>
    </row>
    <row r="40" spans="1:24" ht="27" customHeight="1" thickBot="1" x14ac:dyDescent="0.2">
      <c r="A40" s="43" t="s">
        <v>29</v>
      </c>
      <c r="B40" s="44"/>
      <c r="C40" s="35">
        <f>C27-C32</f>
        <v>0</v>
      </c>
      <c r="D40" s="35">
        <f>D27-D32</f>
        <v>-9</v>
      </c>
      <c r="E40" s="36">
        <f>E27-E32</f>
        <v>-9</v>
      </c>
    </row>
    <row r="54" spans="4:4" x14ac:dyDescent="0.15">
      <c r="D54" s="59"/>
    </row>
    <row r="355" spans="1:24" s="63" customFormat="1" ht="24" customHeight="1" x14ac:dyDescent="0.15">
      <c r="A355" s="61"/>
      <c r="B355" s="62"/>
      <c r="C355" s="60"/>
      <c r="D355" s="60"/>
      <c r="E355" s="60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8"/>
    </row>
    <row r="368" spans="1:24" s="63" customFormat="1" ht="24" customHeight="1" x14ac:dyDescent="0.15">
      <c r="A368" s="61"/>
      <c r="B368" s="62"/>
      <c r="C368" s="60"/>
      <c r="D368" s="60"/>
      <c r="E368" s="60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8"/>
    </row>
    <row r="404" ht="24" customHeight="1" x14ac:dyDescent="0.15"/>
    <row r="518" spans="1:24" s="58" customFormat="1" ht="24" customHeight="1" x14ac:dyDescent="0.15">
      <c r="A518" s="61"/>
      <c r="B518" s="62"/>
      <c r="C518" s="60"/>
      <c r="D518" s="60"/>
      <c r="E518" s="60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8"/>
    </row>
    <row r="596" ht="24" customHeight="1" x14ac:dyDescent="0.15"/>
  </sheetData>
  <sheetProtection selectLockedCells="1" selectUnlockedCells="1"/>
  <mergeCells count="16">
    <mergeCell ref="A26:B26"/>
    <mergeCell ref="A27:B27"/>
    <mergeCell ref="A32:B32"/>
    <mergeCell ref="A40:B40"/>
    <mergeCell ref="A15:E15"/>
    <mergeCell ref="A16:B16"/>
    <mergeCell ref="A17:B17"/>
    <mergeCell ref="A20:B20"/>
    <mergeCell ref="A24:B24"/>
    <mergeCell ref="A25:E25"/>
    <mergeCell ref="A1:E1"/>
    <mergeCell ref="A3:E3"/>
    <mergeCell ref="A4:B4"/>
    <mergeCell ref="A5:B5"/>
    <mergeCell ref="A8:B8"/>
    <mergeCell ref="A14:B14"/>
  </mergeCells>
  <phoneticPr fontId="3" type="noConversion"/>
  <printOptions horizontalCentered="1" verticalCentered="1"/>
  <pageMargins left="0" right="0" top="0.19685039370078741" bottom="0.19685039370078741" header="0" footer="0"/>
  <pageSetup paperSize="9" scale="96" fitToHeight="0" orientation="landscape" r:id="rId1"/>
  <headerFooter>
    <oddFooter>페이지 &amp;P</oddFooter>
  </headerFooter>
  <rowBreaks count="2" manualBreakCount="2">
    <brk id="14" max="16383" man="1"/>
    <brk id="2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예산총괄표</vt:lpstr>
      <vt:lpstr>예산총괄표!Print_Titles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경영기획팀_좌진아</dc:creator>
  <cp:lastModifiedBy>경영기획팀_좌진아</cp:lastModifiedBy>
  <dcterms:created xsi:type="dcterms:W3CDTF">2026-03-19T13:30:16Z</dcterms:created>
  <dcterms:modified xsi:type="dcterms:W3CDTF">2026-03-19T13:30:35Z</dcterms:modified>
</cp:coreProperties>
</file>