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gramData\PCFILTER3\Temp\AutoEncrypt\"/>
    </mc:Choice>
  </mc:AlternateContent>
  <xr:revisionPtr revIDLastSave="0" documentId="13_ncr:1_{78382DD4-DD74-42BA-BD75-62E66A8D871B}" xr6:coauthVersionLast="47" xr6:coauthVersionMax="47" xr10:uidLastSave="{00000000-0000-0000-0000-000000000000}"/>
  <bookViews>
    <workbookView xWindow="-28920" yWindow="-120" windowWidth="29040" windowHeight="15720" xr2:uid="{90167EEB-0B29-43D3-BD42-AD72F8A553A2}"/>
  </bookViews>
  <sheets>
    <sheet name="예산총괄표" sheetId="1" r:id="rId1"/>
  </sheets>
  <externalReferences>
    <externalReference r:id="rId2"/>
  </externalReferences>
  <definedNames>
    <definedName name="_xlnm.Print_Titles" localSheetId="0">예산총괄표!$27:$27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0" i="1" l="1"/>
  <c r="D39" i="1"/>
  <c r="C39" i="1"/>
  <c r="F39" i="1" s="1"/>
  <c r="E38" i="1"/>
  <c r="F37" i="1"/>
  <c r="E37" i="1"/>
  <c r="D37" i="1"/>
  <c r="C37" i="1"/>
  <c r="D36" i="1"/>
  <c r="C36" i="1"/>
  <c r="F36" i="1" s="1"/>
  <c r="F24" i="1"/>
  <c r="E24" i="1"/>
  <c r="E41" i="1" s="1"/>
  <c r="D24" i="1"/>
  <c r="D41" i="1" s="1"/>
  <c r="C24" i="1"/>
  <c r="C41" i="1" s="1"/>
  <c r="F41" i="1" s="1"/>
  <c r="E23" i="1"/>
  <c r="D23" i="1"/>
  <c r="D40" i="1" s="1"/>
  <c r="C23" i="1"/>
  <c r="F23" i="1" s="1"/>
  <c r="F21" i="1" s="1"/>
  <c r="F22" i="1"/>
  <c r="E22" i="1"/>
  <c r="E39" i="1" s="1"/>
  <c r="D22" i="1"/>
  <c r="C22" i="1"/>
  <c r="E21" i="1"/>
  <c r="E20" i="1"/>
  <c r="E33" i="1" s="1"/>
  <c r="D20" i="1"/>
  <c r="D33" i="1" s="1"/>
  <c r="C20" i="1"/>
  <c r="F20" i="1" s="1"/>
  <c r="F19" i="1"/>
  <c r="E19" i="1"/>
  <c r="E32" i="1" s="1"/>
  <c r="D19" i="1"/>
  <c r="D32" i="1" s="1"/>
  <c r="C19" i="1"/>
  <c r="C32" i="1" s="1"/>
  <c r="F32" i="1" s="1"/>
  <c r="F18" i="1"/>
  <c r="E18" i="1"/>
  <c r="E17" i="1" s="1"/>
  <c r="E25" i="1" s="1"/>
  <c r="D18" i="1"/>
  <c r="D31" i="1" s="1"/>
  <c r="C18" i="1"/>
  <c r="C31" i="1" s="1"/>
  <c r="D17" i="1"/>
  <c r="C17" i="1"/>
  <c r="F13" i="1"/>
  <c r="E13" i="1"/>
  <c r="D13" i="1"/>
  <c r="C13" i="1"/>
  <c r="E12" i="1"/>
  <c r="D12" i="1"/>
  <c r="D38" i="1" s="1"/>
  <c r="C12" i="1"/>
  <c r="F12" i="1" s="1"/>
  <c r="F11" i="1"/>
  <c r="E11" i="1"/>
  <c r="D11" i="1"/>
  <c r="C11" i="1"/>
  <c r="B11" i="1"/>
  <c r="F10" i="1"/>
  <c r="E10" i="1"/>
  <c r="E36" i="1" s="1"/>
  <c r="D10" i="1"/>
  <c r="C10" i="1"/>
  <c r="B10" i="1"/>
  <c r="F9" i="1"/>
  <c r="E9" i="1"/>
  <c r="E35" i="1" s="1"/>
  <c r="D9" i="1"/>
  <c r="D35" i="1" s="1"/>
  <c r="D34" i="1" s="1"/>
  <c r="C9" i="1"/>
  <c r="C35" i="1" s="1"/>
  <c r="B9" i="1"/>
  <c r="D8" i="1"/>
  <c r="E7" i="1"/>
  <c r="D7" i="1"/>
  <c r="D30" i="1" s="1"/>
  <c r="C7" i="1"/>
  <c r="F7" i="1" s="1"/>
  <c r="F6" i="1"/>
  <c r="F5" i="1" s="1"/>
  <c r="E6" i="1"/>
  <c r="D6" i="1"/>
  <c r="D29" i="1" s="1"/>
  <c r="C6" i="1"/>
  <c r="C5" i="1" s="1"/>
  <c r="E5" i="1"/>
  <c r="D5" i="1"/>
  <c r="D14" i="1" s="1"/>
  <c r="C14" i="1" l="1"/>
  <c r="E34" i="1"/>
  <c r="F17" i="1"/>
  <c r="F25" i="1" s="1"/>
  <c r="D28" i="1"/>
  <c r="D42" i="1" s="1"/>
  <c r="F35" i="1"/>
  <c r="F8" i="1"/>
  <c r="F31" i="1"/>
  <c r="F14" i="1"/>
  <c r="E31" i="1"/>
  <c r="E28" i="1" s="1"/>
  <c r="E42" i="1" s="1"/>
  <c r="C33" i="1"/>
  <c r="F33" i="1" s="1"/>
  <c r="E8" i="1"/>
  <c r="E14" i="1" s="1"/>
  <c r="C30" i="1"/>
  <c r="F30" i="1" s="1"/>
  <c r="C21" i="1"/>
  <c r="C25" i="1" s="1"/>
  <c r="C29" i="1"/>
  <c r="C40" i="1"/>
  <c r="F40" i="1" s="1"/>
  <c r="C8" i="1"/>
  <c r="D21" i="1"/>
  <c r="D25" i="1" s="1"/>
  <c r="C38" i="1"/>
  <c r="F38" i="1" s="1"/>
  <c r="F34" i="1" l="1"/>
  <c r="F29" i="1"/>
  <c r="F28" i="1" s="1"/>
  <c r="F42" i="1" s="1"/>
  <c r="C28" i="1"/>
  <c r="C34" i="1"/>
  <c r="C42" i="1" l="1"/>
</calcChain>
</file>

<file path=xl/sharedStrings.xml><?xml version="1.0" encoding="utf-8"?>
<sst xmlns="http://schemas.openxmlformats.org/spreadsheetml/2006/main" count="75" uniqueCount="32">
  <si>
    <t>사  업  예  산</t>
  </si>
  <si>
    <t>구분</t>
    <phoneticPr fontId="4" type="noConversion"/>
  </si>
  <si>
    <t>2026 본예산(A)</t>
    <phoneticPr fontId="4" type="noConversion"/>
  </si>
  <si>
    <t>2025 최종(B)</t>
    <phoneticPr fontId="4" type="noConversion"/>
  </si>
  <si>
    <t>2025 본예산(C)</t>
    <phoneticPr fontId="4" type="noConversion"/>
  </si>
  <si>
    <t>증감(A-B)</t>
    <phoneticPr fontId="4" type="noConversion"/>
  </si>
  <si>
    <t>수입계(A)</t>
  </si>
  <si>
    <t>○</t>
  </si>
  <si>
    <t>영업수익</t>
  </si>
  <si>
    <t>영업외수익</t>
  </si>
  <si>
    <t>지출계(B)</t>
    <phoneticPr fontId="4" type="noConversion"/>
  </si>
  <si>
    <t>법인세 등</t>
    <phoneticPr fontId="4" type="noConversion"/>
  </si>
  <si>
    <t>예비비</t>
  </si>
  <si>
    <t>차인(A-B)</t>
  </si>
  <si>
    <t>자  본  예  산</t>
  </si>
  <si>
    <t>수입계(A')</t>
  </si>
  <si>
    <t>유보자금</t>
  </si>
  <si>
    <t>유형자산처분수입</t>
  </si>
  <si>
    <t>보증금회수수입</t>
  </si>
  <si>
    <t>지출계(B')</t>
    <phoneticPr fontId="4" type="noConversion"/>
  </si>
  <si>
    <t>유형자산취득</t>
  </si>
  <si>
    <t>기타자본적지출</t>
  </si>
  <si>
    <t>차인(A'-B')</t>
  </si>
  <si>
    <t>예  산  총  계</t>
  </si>
  <si>
    <t>수입계(A'')</t>
  </si>
  <si>
    <t>지출계(B'')</t>
  </si>
  <si>
    <t>수익사업</t>
  </si>
  <si>
    <t>행정사업</t>
  </si>
  <si>
    <t>신사업</t>
  </si>
  <si>
    <t>법인세 등</t>
  </si>
  <si>
    <t>차인(A''-B'')</t>
  </si>
  <si>
    <t>□ 2026년 예산 총괄표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</si>
</sst>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176" formatCode="#,##0_);[Red]\(#,##0\)"/>
    <numFmt numFmtId="177" formatCode="#,##0\ \ ;&quot;△&quot;#,##0\ \ "/>
    <numFmt numFmtId="178" formatCode="_-* #,##0,_-;\△* #,##0,_-;_-* &quot;-&quot;_-;_-@_-"/>
    <numFmt numFmtId="179" formatCode="#,##0;[Red]\△#,##0"/>
    <numFmt numFmtId="180" formatCode="#,##0,;\△\ #,##0,;\ &quot;-&quot;;@"/>
    <numFmt numFmtId="181" formatCode="_-* #,##0_-;\-* #,##0_-;_-* &quot;-&quot;??_-;_-@_-"/>
    <numFmt numFmtId="182" formatCode="#,##0;\△#,##0"/>
  </numFmts>
  <fonts count="11" x14ac:knownFonts="1">
    <font>
      <sz val="11"/>
      <color theme="1"/>
      <name val="경기천년제목 Light"/>
      <family val="2"/>
      <charset val="129"/>
    </font>
    <font>
      <sz val="11"/>
      <color rgb="FF000000"/>
      <name val="돋움"/>
      <family val="3"/>
      <charset val="129"/>
    </font>
    <font>
      <sz val="18"/>
      <color rgb="FF000000"/>
      <name val="HY견고딕"/>
      <family val="1"/>
      <charset val="129"/>
    </font>
    <font>
      <sz val="8"/>
      <name val="경기천년제목 Light"/>
      <family val="2"/>
      <charset val="129"/>
    </font>
    <font>
      <sz val="8"/>
      <name val="맑은 고딕"/>
      <family val="2"/>
      <charset val="129"/>
      <scheme val="minor"/>
    </font>
    <font>
      <sz val="12"/>
      <color rgb="FF000000"/>
      <name val="맑은 고딕"/>
      <family val="3"/>
      <charset val="129"/>
    </font>
    <font>
      <sz val="12"/>
      <color rgb="FF000000"/>
      <name val="경기천년제목 Light"/>
      <family val="1"/>
      <charset val="129"/>
    </font>
    <font>
      <b/>
      <sz val="14"/>
      <color rgb="FF000000"/>
      <name val="맑은 고딕"/>
      <family val="3"/>
      <charset val="129"/>
    </font>
    <font>
      <b/>
      <sz val="14"/>
      <color rgb="FF000000"/>
      <name val="경기천년제목 Light"/>
      <family val="1"/>
      <charset val="129"/>
    </font>
    <font>
      <b/>
      <sz val="12"/>
      <color rgb="FF000000"/>
      <name val="맑은 고딕"/>
      <family val="3"/>
      <charset val="129"/>
    </font>
    <font>
      <b/>
      <sz val="12"/>
      <color rgb="FF000000"/>
      <name val="경기천년제목 Light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9D9D9"/>
        <bgColor indexed="64"/>
      </patternFill>
    </fill>
  </fills>
  <borders count="2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/>
    <xf numFmtId="41" fontId="1" fillId="0" borderId="0">
      <alignment vertical="center"/>
    </xf>
  </cellStyleXfs>
  <cellXfs count="66">
    <xf numFmtId="0" fontId="0" fillId="0" borderId="0" xfId="0">
      <alignment vertical="center"/>
    </xf>
    <xf numFmtId="0" fontId="2" fillId="0" borderId="0" xfId="1" applyFont="1"/>
    <xf numFmtId="177" fontId="2" fillId="0" borderId="0" xfId="1" applyNumberFormat="1" applyFont="1" applyAlignment="1">
      <alignment vertical="center"/>
    </xf>
    <xf numFmtId="49" fontId="5" fillId="0" borderId="0" xfId="1" applyNumberFormat="1" applyFont="1" applyAlignment="1">
      <alignment horizontal="center" vertical="center"/>
    </xf>
    <xf numFmtId="49" fontId="5" fillId="0" borderId="0" xfId="1" applyNumberFormat="1" applyFont="1" applyAlignment="1">
      <alignment horizontal="left" vertical="center"/>
    </xf>
    <xf numFmtId="178" fontId="5" fillId="0" borderId="0" xfId="2" applyNumberFormat="1" applyFont="1">
      <alignment vertical="center"/>
    </xf>
    <xf numFmtId="0" fontId="1" fillId="0" borderId="0" xfId="1"/>
    <xf numFmtId="177" fontId="6" fillId="0" borderId="0" xfId="1" applyNumberFormat="1" applyFont="1" applyAlignment="1">
      <alignment vertical="center"/>
    </xf>
    <xf numFmtId="177" fontId="8" fillId="0" borderId="0" xfId="1" applyNumberFormat="1" applyFont="1" applyAlignment="1">
      <alignment vertical="center"/>
    </xf>
    <xf numFmtId="178" fontId="9" fillId="2" borderId="5" xfId="1" applyNumberFormat="1" applyFont="1" applyFill="1" applyBorder="1" applyAlignment="1">
      <alignment horizontal="center" vertical="center"/>
    </xf>
    <xf numFmtId="178" fontId="9" fillId="2" borderId="6" xfId="1" applyNumberFormat="1" applyFont="1" applyFill="1" applyBorder="1" applyAlignment="1">
      <alignment horizontal="center" vertical="center"/>
    </xf>
    <xf numFmtId="180" fontId="9" fillId="3" borderId="5" xfId="2" applyNumberFormat="1" applyFont="1" applyFill="1" applyBorder="1">
      <alignment vertical="center"/>
    </xf>
    <xf numFmtId="180" fontId="9" fillId="3" borderId="6" xfId="2" applyNumberFormat="1" applyFont="1" applyFill="1" applyBorder="1">
      <alignment vertical="center"/>
    </xf>
    <xf numFmtId="49" fontId="5" fillId="0" borderId="7" xfId="1" applyNumberFormat="1" applyFont="1" applyBorder="1" applyAlignment="1">
      <alignment horizontal="center" vertical="center"/>
    </xf>
    <xf numFmtId="49" fontId="5" fillId="0" borderId="8" xfId="1" applyNumberFormat="1" applyFont="1" applyBorder="1" applyAlignment="1">
      <alignment horizontal="left" vertical="center"/>
    </xf>
    <xf numFmtId="180" fontId="5" fillId="0" borderId="8" xfId="2" applyNumberFormat="1" applyFont="1" applyBorder="1">
      <alignment vertical="center"/>
    </xf>
    <xf numFmtId="180" fontId="5" fillId="0" borderId="9" xfId="2" applyNumberFormat="1" applyFont="1" applyBorder="1">
      <alignment vertical="center"/>
    </xf>
    <xf numFmtId="41" fontId="1" fillId="0" borderId="0" xfId="1" applyNumberFormat="1"/>
    <xf numFmtId="180" fontId="9" fillId="3" borderId="5" xfId="1" applyNumberFormat="1" applyFont="1" applyFill="1" applyBorder="1" applyAlignment="1">
      <alignment horizontal="right" vertical="center"/>
    </xf>
    <xf numFmtId="180" fontId="9" fillId="3" borderId="6" xfId="1" applyNumberFormat="1" applyFont="1" applyFill="1" applyBorder="1" applyAlignment="1">
      <alignment horizontal="right" vertical="center"/>
    </xf>
    <xf numFmtId="181" fontId="1" fillId="0" borderId="0" xfId="1" applyNumberFormat="1"/>
    <xf numFmtId="177" fontId="10" fillId="0" borderId="0" xfId="1" applyNumberFormat="1" applyFont="1" applyAlignment="1">
      <alignment vertical="center"/>
    </xf>
    <xf numFmtId="180" fontId="5" fillId="0" borderId="8" xfId="1" applyNumberFormat="1" applyFont="1" applyBorder="1" applyAlignment="1">
      <alignment horizontal="right" vertical="center"/>
    </xf>
    <xf numFmtId="180" fontId="9" fillId="4" borderId="12" xfId="1" applyNumberFormat="1" applyFont="1" applyFill="1" applyBorder="1" applyAlignment="1">
      <alignment horizontal="right" vertical="center" wrapText="1"/>
    </xf>
    <xf numFmtId="180" fontId="9" fillId="4" borderId="13" xfId="1" applyNumberFormat="1" applyFont="1" applyFill="1" applyBorder="1" applyAlignment="1">
      <alignment horizontal="right" vertical="center" wrapText="1"/>
    </xf>
    <xf numFmtId="180" fontId="9" fillId="3" borderId="5" xfId="1" applyNumberFormat="1" applyFont="1" applyFill="1" applyBorder="1" applyAlignment="1">
      <alignment vertical="center"/>
    </xf>
    <xf numFmtId="180" fontId="5" fillId="0" borderId="8" xfId="1" applyNumberFormat="1" applyFont="1" applyBorder="1" applyAlignment="1">
      <alignment vertical="center"/>
    </xf>
    <xf numFmtId="49" fontId="5" fillId="0" borderId="8" xfId="1" applyNumberFormat="1" applyFont="1" applyBorder="1" applyAlignment="1">
      <alignment horizontal="left" vertical="center" wrapText="1"/>
    </xf>
    <xf numFmtId="49" fontId="5" fillId="0" borderId="16" xfId="1" applyNumberFormat="1" applyFont="1" applyBorder="1" applyAlignment="1">
      <alignment horizontal="center" vertical="center"/>
    </xf>
    <xf numFmtId="49" fontId="5" fillId="0" borderId="17" xfId="1" applyNumberFormat="1" applyFont="1" applyBorder="1" applyAlignment="1">
      <alignment vertical="center"/>
    </xf>
    <xf numFmtId="180" fontId="5" fillId="0" borderId="8" xfId="2" applyNumberFormat="1" applyFont="1" applyBorder="1" applyAlignment="1">
      <alignment horizontal="right" vertical="center"/>
    </xf>
    <xf numFmtId="180" fontId="5" fillId="0" borderId="0" xfId="2" applyNumberFormat="1" applyFont="1" applyAlignment="1">
      <alignment horizontal="right" vertical="center"/>
    </xf>
    <xf numFmtId="49" fontId="5" fillId="0" borderId="8" xfId="1" applyNumberFormat="1" applyFont="1" applyBorder="1" applyAlignment="1">
      <alignment vertical="center"/>
    </xf>
    <xf numFmtId="49" fontId="5" fillId="0" borderId="0" xfId="1" applyNumberFormat="1" applyFont="1" applyAlignment="1">
      <alignment vertical="center"/>
    </xf>
    <xf numFmtId="180" fontId="5" fillId="0" borderId="18" xfId="2" applyNumberFormat="1" applyFont="1" applyBorder="1" applyAlignment="1">
      <alignment horizontal="right" vertical="center"/>
    </xf>
    <xf numFmtId="49" fontId="9" fillId="0" borderId="7" xfId="1" applyNumberFormat="1" applyFont="1" applyBorder="1" applyAlignment="1">
      <alignment horizontal="center" vertical="center"/>
    </xf>
    <xf numFmtId="49" fontId="5" fillId="0" borderId="8" xfId="1" applyNumberFormat="1" applyFont="1" applyBorder="1" applyAlignment="1">
      <alignment vertical="center" wrapText="1"/>
    </xf>
    <xf numFmtId="49" fontId="5" fillId="0" borderId="19" xfId="1" applyNumberFormat="1" applyFont="1" applyBorder="1" applyAlignment="1">
      <alignment horizontal="center" vertical="center"/>
    </xf>
    <xf numFmtId="49" fontId="5" fillId="0" borderId="20" xfId="1" applyNumberFormat="1" applyFont="1" applyBorder="1" applyAlignment="1">
      <alignment vertical="center"/>
    </xf>
    <xf numFmtId="182" fontId="6" fillId="0" borderId="0" xfId="1" applyNumberFormat="1" applyFont="1" applyAlignment="1">
      <alignment vertical="center"/>
    </xf>
    <xf numFmtId="49" fontId="6" fillId="0" borderId="0" xfId="1" applyNumberFormat="1" applyFont="1" applyAlignment="1">
      <alignment horizontal="center" vertical="center"/>
    </xf>
    <xf numFmtId="49" fontId="6" fillId="0" borderId="0" xfId="1" applyNumberFormat="1" applyFont="1" applyAlignment="1">
      <alignment horizontal="left" vertical="center"/>
    </xf>
    <xf numFmtId="178" fontId="6" fillId="0" borderId="0" xfId="2" applyNumberFormat="1" applyFont="1">
      <alignment vertical="center"/>
    </xf>
    <xf numFmtId="182" fontId="1" fillId="0" borderId="0" xfId="1" applyNumberFormat="1"/>
    <xf numFmtId="177" fontId="7" fillId="2" borderId="4" xfId="1" applyNumberFormat="1" applyFont="1" applyFill="1" applyBorder="1" applyAlignment="1">
      <alignment horizontal="center" vertical="center"/>
    </xf>
    <xf numFmtId="177" fontId="7" fillId="2" borderId="5" xfId="1" applyNumberFormat="1" applyFont="1" applyFill="1" applyBorder="1" applyAlignment="1">
      <alignment horizontal="center" vertical="center"/>
    </xf>
    <xf numFmtId="178" fontId="9" fillId="3" borderId="14" xfId="1" applyNumberFormat="1" applyFont="1" applyFill="1" applyBorder="1" applyAlignment="1">
      <alignment horizontal="center" vertical="center"/>
    </xf>
    <xf numFmtId="178" fontId="9" fillId="3" borderId="15" xfId="1" applyNumberFormat="1" applyFont="1" applyFill="1" applyBorder="1" applyAlignment="1">
      <alignment horizontal="center" vertical="center"/>
    </xf>
    <xf numFmtId="178" fontId="9" fillId="4" borderId="10" xfId="1" applyNumberFormat="1" applyFont="1" applyFill="1" applyBorder="1" applyAlignment="1">
      <alignment horizontal="center" vertical="center"/>
    </xf>
    <xf numFmtId="178" fontId="9" fillId="4" borderId="11" xfId="1" applyNumberFormat="1" applyFont="1" applyFill="1" applyBorder="1" applyAlignment="1">
      <alignment horizontal="center" vertical="center"/>
    </xf>
    <xf numFmtId="178" fontId="7" fillId="2" borderId="1" xfId="1" applyNumberFormat="1" applyFont="1" applyFill="1" applyBorder="1" applyAlignment="1">
      <alignment horizontal="center" vertical="center"/>
    </xf>
    <xf numFmtId="178" fontId="7" fillId="2" borderId="2" xfId="1" applyNumberFormat="1" applyFont="1" applyFill="1" applyBorder="1" applyAlignment="1">
      <alignment horizontal="center" vertical="center"/>
    </xf>
    <xf numFmtId="178" fontId="7" fillId="2" borderId="3" xfId="1" applyNumberFormat="1" applyFont="1" applyFill="1" applyBorder="1" applyAlignment="1">
      <alignment horizontal="center" vertical="center"/>
    </xf>
    <xf numFmtId="178" fontId="9" fillId="3" borderId="4" xfId="1" applyNumberFormat="1" applyFont="1" applyFill="1" applyBorder="1" applyAlignment="1">
      <alignment horizontal="center" vertical="center"/>
    </xf>
    <xf numFmtId="178" fontId="9" fillId="3" borderId="5" xfId="1" applyNumberFormat="1" applyFont="1" applyFill="1" applyBorder="1" applyAlignment="1">
      <alignment horizontal="center" vertical="center"/>
    </xf>
    <xf numFmtId="178" fontId="7" fillId="5" borderId="1" xfId="1" applyNumberFormat="1" applyFont="1" applyFill="1" applyBorder="1" applyAlignment="1">
      <alignment horizontal="center" vertical="center"/>
    </xf>
    <xf numFmtId="178" fontId="7" fillId="5" borderId="2" xfId="1" applyNumberFormat="1" applyFont="1" applyFill="1" applyBorder="1" applyAlignment="1">
      <alignment horizontal="center" vertical="center"/>
    </xf>
    <xf numFmtId="178" fontId="7" fillId="5" borderId="3" xfId="1" applyNumberFormat="1" applyFont="1" applyFill="1" applyBorder="1" applyAlignment="1">
      <alignment horizontal="center" vertical="center"/>
    </xf>
    <xf numFmtId="176" fontId="2" fillId="0" borderId="0" xfId="1" applyNumberFormat="1" applyFont="1" applyAlignment="1">
      <alignment horizontal="left" vertical="center"/>
    </xf>
    <xf numFmtId="177" fontId="7" fillId="2" borderId="1" xfId="1" applyNumberFormat="1" applyFont="1" applyFill="1" applyBorder="1" applyAlignment="1">
      <alignment horizontal="center" vertical="center"/>
    </xf>
    <xf numFmtId="177" fontId="7" fillId="2" borderId="2" xfId="1" applyNumberFormat="1" applyFont="1" applyFill="1" applyBorder="1" applyAlignment="1">
      <alignment horizontal="center" vertical="center"/>
    </xf>
    <xf numFmtId="177" fontId="7" fillId="2" borderId="3" xfId="1" applyNumberFormat="1" applyFont="1" applyFill="1" applyBorder="1" applyAlignment="1">
      <alignment horizontal="center" vertical="center"/>
    </xf>
    <xf numFmtId="179" fontId="9" fillId="3" borderId="4" xfId="1" applyNumberFormat="1" applyFont="1" applyFill="1" applyBorder="1" applyAlignment="1">
      <alignment horizontal="center" vertical="center"/>
    </xf>
    <xf numFmtId="179" fontId="9" fillId="3" borderId="5" xfId="1" applyNumberFormat="1" applyFont="1" applyFill="1" applyBorder="1" applyAlignment="1">
      <alignment horizontal="center" vertical="center"/>
    </xf>
    <xf numFmtId="179" fontId="9" fillId="4" borderId="10" xfId="1" applyNumberFormat="1" applyFont="1" applyFill="1" applyBorder="1" applyAlignment="1">
      <alignment horizontal="center" vertical="center"/>
    </xf>
    <xf numFmtId="179" fontId="9" fillId="4" borderId="11" xfId="1" applyNumberFormat="1" applyFont="1" applyFill="1" applyBorder="1" applyAlignment="1">
      <alignment horizontal="center" vertical="center"/>
    </xf>
  </cellXfs>
  <cellStyles count="3">
    <cellStyle name="쉼표 [0] 2" xfId="2" xr:uid="{C81F4758-0F53-4AF0-B802-EB65134B3003}"/>
    <cellStyle name="표준" xfId="0" builtinId="0"/>
    <cellStyle name="표준 2 2" xfId="1" xr:uid="{3AB54005-170E-40EA-8666-3D63C77DE2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50629;&#47924;%20&#47784;&#51020;\&#44221;&#44592;&#44368;&#53685;&#44277;&#49324;\001.%20&#44592;&#54925;&#54016;\001.%20&#50696;&#49328;\001.%20&#48376;&#50696;&#49328;\2026%20&#50696;&#49328;&#49436;\&#53685;&#54633;&#48376;\(&#44221;&#44592;&#44368;&#53685;&#44277;&#49324;)%20&#48376;&#50696;&#49328;_2026_&#45812;&#45817;&#51088;&#5085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예산총괄표"/>
      <sheetName val="수입예산"/>
      <sheetName val="지출예산(총괄)"/>
      <sheetName val="똑타(자체)"/>
      <sheetName val="DRT(자체)"/>
      <sheetName val="버스계획"/>
      <sheetName val="광역버스"/>
      <sheetName val="대광위"/>
      <sheetName val="시내버스"/>
      <sheetName val="용인준공영"/>
      <sheetName val="양주시마을"/>
      <sheetName val="광명시마을"/>
      <sheetName val="DRT활성화"/>
      <sheetName val="어린이청소년"/>
      <sheetName val="어르신"/>
      <sheetName val="광역이동"/>
      <sheetName val="양주시교통창업"/>
      <sheetName val="강소형스마트"/>
      <sheetName val="용인시ITS"/>
      <sheetName val="철도사업단"/>
      <sheetName val="첨단교통"/>
      <sheetName val="경영기획실"/>
    </sheetNames>
    <sheetDataSet>
      <sheetData sheetId="0"/>
      <sheetData sheetId="1"/>
      <sheetData sheetId="2">
        <row r="7">
          <cell r="K7">
            <v>1130334785000</v>
          </cell>
          <cell r="L7">
            <v>943447232000</v>
          </cell>
          <cell r="M7">
            <v>905072164000</v>
          </cell>
        </row>
        <row r="44">
          <cell r="K44">
            <v>2056800000</v>
          </cell>
          <cell r="L44">
            <v>2523200000</v>
          </cell>
          <cell r="M44">
            <v>380000000</v>
          </cell>
        </row>
        <row r="57">
          <cell r="K57">
            <v>5000000</v>
          </cell>
          <cell r="L57">
            <v>0</v>
          </cell>
          <cell r="M57">
            <v>0</v>
          </cell>
        </row>
        <row r="61">
          <cell r="K61">
            <v>0</v>
          </cell>
          <cell r="L61">
            <v>60000000</v>
          </cell>
          <cell r="M61">
            <v>0</v>
          </cell>
        </row>
        <row r="64">
          <cell r="K64">
            <v>8500000000</v>
          </cell>
          <cell r="L64">
            <v>11290792000</v>
          </cell>
          <cell r="M64">
            <v>6000000000</v>
          </cell>
        </row>
      </sheetData>
      <sheetData sheetId="3">
        <row r="6">
          <cell r="A6" t="str">
            <v>수익사업</v>
          </cell>
          <cell r="K6">
            <v>1104821623000</v>
          </cell>
          <cell r="L6">
            <v>923285621000</v>
          </cell>
          <cell r="M6">
            <v>885190662000</v>
          </cell>
        </row>
        <row r="80">
          <cell r="A80" t="str">
            <v>행정사업</v>
          </cell>
        </row>
        <row r="84">
          <cell r="L84">
            <v>8539026000</v>
          </cell>
        </row>
        <row r="85">
          <cell r="K85">
            <v>7987241000</v>
          </cell>
          <cell r="M85">
            <v>6212732000</v>
          </cell>
        </row>
        <row r="86">
          <cell r="K86">
            <v>2750139000</v>
          </cell>
          <cell r="M86">
            <v>2639678000</v>
          </cell>
        </row>
        <row r="87">
          <cell r="K87">
            <v>896973000</v>
          </cell>
          <cell r="M87">
            <v>760735000</v>
          </cell>
        </row>
        <row r="88">
          <cell r="K88">
            <v>900000000</v>
          </cell>
          <cell r="L88">
            <v>0</v>
          </cell>
          <cell r="M88">
            <v>900000000</v>
          </cell>
        </row>
        <row r="89">
          <cell r="K89">
            <v>14728717000</v>
          </cell>
          <cell r="L89">
            <v>14083997000</v>
          </cell>
          <cell r="M89">
            <v>9748357000</v>
          </cell>
        </row>
        <row r="90">
          <cell r="A90" t="str">
            <v>신사업</v>
          </cell>
          <cell r="K90">
            <v>306892000</v>
          </cell>
          <cell r="L90">
            <v>61788000</v>
          </cell>
          <cell r="M90">
            <v>0</v>
          </cell>
        </row>
        <row r="106">
          <cell r="K106">
            <v>124421000</v>
          </cell>
          <cell r="L106">
            <v>142205000</v>
          </cell>
          <cell r="M106">
            <v>276390000</v>
          </cell>
        </row>
        <row r="107">
          <cell r="K107">
            <v>250000000</v>
          </cell>
          <cell r="L107">
            <v>160000000</v>
          </cell>
          <cell r="M107">
            <v>0</v>
          </cell>
        </row>
        <row r="108">
          <cell r="K108">
            <v>8130579000</v>
          </cell>
          <cell r="L108">
            <v>9196187000</v>
          </cell>
          <cell r="M108">
            <v>5723610000</v>
          </cell>
        </row>
        <row r="112">
          <cell r="K112">
            <v>0</v>
          </cell>
          <cell r="L112">
            <v>1784000000</v>
          </cell>
          <cell r="M112">
            <v>0</v>
          </cell>
        </row>
        <row r="116">
          <cell r="K116">
            <v>0</v>
          </cell>
          <cell r="L116">
            <v>68400000</v>
          </cell>
          <cell r="M116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9C7CFE-A446-4ADD-AB18-E6CD1B4FA9EB}">
  <sheetPr>
    <pageSetUpPr fitToPage="1"/>
  </sheetPr>
  <dimension ref="A1:Y598"/>
  <sheetViews>
    <sheetView tabSelected="1" view="pageBreakPreview" zoomScale="85" zoomScaleNormal="85" zoomScaleSheetLayoutView="85" workbookViewId="0">
      <selection sqref="A1:F1"/>
    </sheetView>
  </sheetViews>
  <sheetFormatPr defaultColWidth="10" defaultRowHeight="15" x14ac:dyDescent="0.15"/>
  <cols>
    <col min="1" max="1" width="5.375" style="40" customWidth="1"/>
    <col min="2" max="2" width="24.75" style="41" customWidth="1"/>
    <col min="3" max="6" width="24.75" style="42" customWidth="1"/>
    <col min="7" max="7" width="19.875" style="6" customWidth="1"/>
    <col min="8" max="8" width="20.125" style="6" customWidth="1"/>
    <col min="9" max="9" width="7.125" style="6" customWidth="1"/>
    <col min="10" max="10" width="26.25" style="6" customWidth="1"/>
    <col min="11" max="11" width="23.25" style="6" customWidth="1"/>
    <col min="12" max="12" width="25.125" style="6" customWidth="1"/>
    <col min="13" max="13" width="33.875" style="6" customWidth="1"/>
    <col min="14" max="14" width="13.625" style="6" customWidth="1"/>
    <col min="15" max="15" width="10" style="6" customWidth="1"/>
    <col min="16" max="16" width="5.25" style="6" customWidth="1"/>
    <col min="17" max="17" width="13.125" style="6" customWidth="1"/>
    <col min="18" max="18" width="22.125" style="6" customWidth="1"/>
    <col min="19" max="19" width="17.5" style="6" customWidth="1"/>
    <col min="20" max="20" width="17.125" style="6" customWidth="1"/>
    <col min="21" max="21" width="16.125" style="6" customWidth="1"/>
    <col min="22" max="22" width="21.125" style="6" customWidth="1"/>
    <col min="23" max="23" width="16.125" style="6" customWidth="1"/>
    <col min="24" max="24" width="16.125" style="6" bestFit="1" customWidth="1"/>
    <col min="25" max="25" width="12.375" style="7" bestFit="1" customWidth="1"/>
    <col min="26" max="16384" width="10" style="7"/>
  </cols>
  <sheetData>
    <row r="1" spans="1:24" s="2" customFormat="1" ht="35.25" customHeight="1" x14ac:dyDescent="0.25">
      <c r="A1" s="58" t="s">
        <v>31</v>
      </c>
      <c r="B1" s="58"/>
      <c r="C1" s="58"/>
      <c r="D1" s="58"/>
      <c r="E1" s="58"/>
      <c r="F1" s="58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18" customHeight="1" thickBot="1" x14ac:dyDescent="0.2">
      <c r="A2" s="3"/>
      <c r="B2" s="4"/>
      <c r="C2" s="5"/>
      <c r="D2" s="5"/>
      <c r="E2" s="5"/>
      <c r="F2" s="5"/>
    </row>
    <row r="3" spans="1:24" s="8" customFormat="1" ht="42.75" customHeight="1" x14ac:dyDescent="0.15">
      <c r="A3" s="59" t="s">
        <v>0</v>
      </c>
      <c r="B3" s="60"/>
      <c r="C3" s="60"/>
      <c r="D3" s="60"/>
      <c r="E3" s="60"/>
      <c r="F3" s="61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s="8" customFormat="1" ht="42.75" customHeight="1" x14ac:dyDescent="0.15">
      <c r="A4" s="44" t="s">
        <v>1</v>
      </c>
      <c r="B4" s="45"/>
      <c r="C4" s="9" t="s">
        <v>2</v>
      </c>
      <c r="D4" s="9" t="s">
        <v>3</v>
      </c>
      <c r="E4" s="9" t="s">
        <v>4</v>
      </c>
      <c r="F4" s="10" t="s">
        <v>5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s="8" customFormat="1" ht="29.25" customHeight="1" x14ac:dyDescent="0.15">
      <c r="A5" s="62" t="s">
        <v>6</v>
      </c>
      <c r="B5" s="63"/>
      <c r="C5" s="11">
        <f>SUM(C6:C7)</f>
        <v>1132391585000</v>
      </c>
      <c r="D5" s="11">
        <f>SUM(D6:D7)</f>
        <v>945970432000</v>
      </c>
      <c r="E5" s="11">
        <f>SUM(E6:E7)</f>
        <v>905452164000</v>
      </c>
      <c r="F5" s="12">
        <f>SUM(F6:F7)</f>
        <v>186421153000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34.5" customHeight="1" x14ac:dyDescent="0.15">
      <c r="A6" s="13" t="s">
        <v>7</v>
      </c>
      <c r="B6" s="14" t="s">
        <v>8</v>
      </c>
      <c r="C6" s="15">
        <f>[1]수입예산!K7</f>
        <v>1130334785000</v>
      </c>
      <c r="D6" s="15">
        <f>[1]수입예산!L7</f>
        <v>943447232000</v>
      </c>
      <c r="E6" s="15">
        <f>[1]수입예산!M7</f>
        <v>905072164000</v>
      </c>
      <c r="F6" s="16">
        <f>C6-D6</f>
        <v>186887553000</v>
      </c>
    </row>
    <row r="7" spans="1:24" ht="34.5" customHeight="1" x14ac:dyDescent="0.15">
      <c r="A7" s="13" t="s">
        <v>7</v>
      </c>
      <c r="B7" s="14" t="s">
        <v>9</v>
      </c>
      <c r="C7" s="15">
        <f>[1]수입예산!K44</f>
        <v>2056800000</v>
      </c>
      <c r="D7" s="15">
        <f>[1]수입예산!L44</f>
        <v>2523200000</v>
      </c>
      <c r="E7" s="15">
        <f>[1]수입예산!M44</f>
        <v>380000000</v>
      </c>
      <c r="F7" s="16">
        <f>C7-D7</f>
        <v>-466400000</v>
      </c>
      <c r="G7" s="17"/>
    </row>
    <row r="8" spans="1:24" s="21" customFormat="1" ht="29.25" customHeight="1" x14ac:dyDescent="0.15">
      <c r="A8" s="53" t="s">
        <v>10</v>
      </c>
      <c r="B8" s="54"/>
      <c r="C8" s="18">
        <f>SUM(C9:C13)</f>
        <v>1132391585000</v>
      </c>
      <c r="D8" s="18">
        <f>SUM(D9:D13)</f>
        <v>945970432000</v>
      </c>
      <c r="E8" s="18">
        <f>SUM(E9:E13)</f>
        <v>905452164000</v>
      </c>
      <c r="F8" s="19">
        <f>SUM(F9:F13)</f>
        <v>186421153000</v>
      </c>
      <c r="G8" s="20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s="21" customFormat="1" ht="34.5" customHeight="1" x14ac:dyDescent="0.15">
      <c r="A9" s="13" t="s">
        <v>7</v>
      </c>
      <c r="B9" s="14" t="str">
        <f>'[1]지출예산(총괄)'!A6</f>
        <v>수익사업</v>
      </c>
      <c r="C9" s="22">
        <f>'[1]지출예산(총괄)'!K6</f>
        <v>1104821623000</v>
      </c>
      <c r="D9" s="22">
        <f>'[1]지출예산(총괄)'!L6</f>
        <v>923285621000</v>
      </c>
      <c r="E9" s="22">
        <f>'[1]지출예산(총괄)'!M6</f>
        <v>885190662000</v>
      </c>
      <c r="F9" s="16">
        <f>C9-D9</f>
        <v>181536002000</v>
      </c>
      <c r="G9" s="20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s="21" customFormat="1" ht="34.5" customHeight="1" x14ac:dyDescent="0.15">
      <c r="A10" s="13" t="s">
        <v>7</v>
      </c>
      <c r="B10" s="14" t="str">
        <f>'[1]지출예산(총괄)'!A80</f>
        <v>행정사업</v>
      </c>
      <c r="C10" s="22">
        <f>SUM('[1]지출예산(총괄)'!K85:K87)</f>
        <v>11634353000</v>
      </c>
      <c r="D10" s="22">
        <f>'[1]지출예산(총괄)'!L84</f>
        <v>8539026000</v>
      </c>
      <c r="E10" s="22">
        <f>SUM('[1]지출예산(총괄)'!M85:M87)</f>
        <v>9613145000</v>
      </c>
      <c r="F10" s="16">
        <f t="shared" ref="F10:F13" si="0">C10-D10</f>
        <v>3095327000</v>
      </c>
      <c r="G10" s="20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s="21" customFormat="1" ht="34.5" customHeight="1" x14ac:dyDescent="0.15">
      <c r="A11" s="13" t="s">
        <v>7</v>
      </c>
      <c r="B11" s="14" t="str">
        <f>'[1]지출예산(총괄)'!A90</f>
        <v>신사업</v>
      </c>
      <c r="C11" s="22">
        <f>'[1]지출예산(총괄)'!K90</f>
        <v>306892000</v>
      </c>
      <c r="D11" s="22">
        <f>'[1]지출예산(총괄)'!L90</f>
        <v>61788000</v>
      </c>
      <c r="E11" s="22">
        <f>'[1]지출예산(총괄)'!M90</f>
        <v>0</v>
      </c>
      <c r="F11" s="16">
        <f t="shared" si="0"/>
        <v>245104000</v>
      </c>
      <c r="G11" s="20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s="21" customFormat="1" ht="34.5" customHeight="1" x14ac:dyDescent="0.15">
      <c r="A12" s="13" t="s">
        <v>7</v>
      </c>
      <c r="B12" s="14" t="s">
        <v>11</v>
      </c>
      <c r="C12" s="22">
        <f>'[1]지출예산(총괄)'!K88</f>
        <v>900000000</v>
      </c>
      <c r="D12" s="22">
        <f>'[1]지출예산(총괄)'!L88</f>
        <v>0</v>
      </c>
      <c r="E12" s="22">
        <f>'[1]지출예산(총괄)'!M88</f>
        <v>900000000</v>
      </c>
      <c r="F12" s="16">
        <f t="shared" si="0"/>
        <v>900000000</v>
      </c>
      <c r="G12" s="20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34.5" customHeight="1" x14ac:dyDescent="0.15">
      <c r="A13" s="13" t="s">
        <v>7</v>
      </c>
      <c r="B13" s="14" t="s">
        <v>12</v>
      </c>
      <c r="C13" s="15">
        <f>'[1]지출예산(총괄)'!K89</f>
        <v>14728717000</v>
      </c>
      <c r="D13" s="15">
        <f>'[1]지출예산(총괄)'!L89</f>
        <v>14083997000</v>
      </c>
      <c r="E13" s="15">
        <f>'[1]지출예산(총괄)'!M89</f>
        <v>9748357000</v>
      </c>
      <c r="F13" s="16">
        <f t="shared" si="0"/>
        <v>644720000</v>
      </c>
    </row>
    <row r="14" spans="1:24" s="21" customFormat="1" ht="37.5" customHeight="1" thickBot="1" x14ac:dyDescent="0.2">
      <c r="A14" s="64" t="s">
        <v>13</v>
      </c>
      <c r="B14" s="65"/>
      <c r="C14" s="23">
        <f>C5-C8</f>
        <v>0</v>
      </c>
      <c r="D14" s="23">
        <f>D5-D8</f>
        <v>0</v>
      </c>
      <c r="E14" s="23">
        <f>E5-E8</f>
        <v>0</v>
      </c>
      <c r="F14" s="24">
        <f>F5-F8</f>
        <v>0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42.75" customHeight="1" x14ac:dyDescent="0.15">
      <c r="A15" s="50" t="s">
        <v>14</v>
      </c>
      <c r="B15" s="51"/>
      <c r="C15" s="51"/>
      <c r="D15" s="51"/>
      <c r="E15" s="51"/>
      <c r="F15" s="52"/>
    </row>
    <row r="16" spans="1:24" s="8" customFormat="1" ht="42.75" customHeight="1" x14ac:dyDescent="0.15">
      <c r="A16" s="44" t="s">
        <v>1</v>
      </c>
      <c r="B16" s="45"/>
      <c r="C16" s="9" t="s">
        <v>2</v>
      </c>
      <c r="D16" s="9" t="s">
        <v>3</v>
      </c>
      <c r="E16" s="9" t="s">
        <v>4</v>
      </c>
      <c r="F16" s="10" t="s">
        <v>5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29.25" customHeight="1" x14ac:dyDescent="0.15">
      <c r="A17" s="53" t="s">
        <v>15</v>
      </c>
      <c r="B17" s="54"/>
      <c r="C17" s="25">
        <f>SUM(C18:C20)</f>
        <v>8505000000</v>
      </c>
      <c r="D17" s="25">
        <f t="shared" ref="D17:E17" si="1">SUM(D18:D20)</f>
        <v>11350792000</v>
      </c>
      <c r="E17" s="25">
        <f t="shared" si="1"/>
        <v>6000000000</v>
      </c>
      <c r="F17" s="12">
        <f>SUM(F18:F20)</f>
        <v>-2845792000</v>
      </c>
    </row>
    <row r="18" spans="1:24" ht="34.5" customHeight="1" x14ac:dyDescent="0.15">
      <c r="A18" s="13" t="s">
        <v>7</v>
      </c>
      <c r="B18" s="14" t="s">
        <v>16</v>
      </c>
      <c r="C18" s="26">
        <f>[1]수입예산!K64</f>
        <v>8500000000</v>
      </c>
      <c r="D18" s="26">
        <f>[1]수입예산!L64</f>
        <v>11290792000</v>
      </c>
      <c r="E18" s="26">
        <f>[1]수입예산!M64</f>
        <v>6000000000</v>
      </c>
      <c r="F18" s="16">
        <f>C18-D18</f>
        <v>-2790792000</v>
      </c>
    </row>
    <row r="19" spans="1:24" ht="34.5" customHeight="1" x14ac:dyDescent="0.15">
      <c r="A19" s="13" t="s">
        <v>7</v>
      </c>
      <c r="B19" s="14" t="s">
        <v>17</v>
      </c>
      <c r="C19" s="26">
        <f>[1]수입예산!K57</f>
        <v>5000000</v>
      </c>
      <c r="D19" s="26">
        <f>[1]수입예산!L57</f>
        <v>0</v>
      </c>
      <c r="E19" s="26">
        <f>[1]수입예산!M57</f>
        <v>0</v>
      </c>
      <c r="F19" s="16">
        <f t="shared" ref="F19:F20" si="2">C19-D19</f>
        <v>5000000</v>
      </c>
    </row>
    <row r="20" spans="1:24" ht="34.5" customHeight="1" x14ac:dyDescent="0.15">
      <c r="A20" s="13" t="s">
        <v>7</v>
      </c>
      <c r="B20" s="14" t="s">
        <v>18</v>
      </c>
      <c r="C20" s="26">
        <f>[1]수입예산!K61</f>
        <v>0</v>
      </c>
      <c r="D20" s="26">
        <f>[1]수입예산!L61</f>
        <v>60000000</v>
      </c>
      <c r="E20" s="26">
        <f>[1]수입예산!M61</f>
        <v>0</v>
      </c>
      <c r="F20" s="16">
        <f t="shared" si="2"/>
        <v>-60000000</v>
      </c>
    </row>
    <row r="21" spans="1:24" ht="29.25" customHeight="1" x14ac:dyDescent="0.15">
      <c r="A21" s="53" t="s">
        <v>19</v>
      </c>
      <c r="B21" s="54"/>
      <c r="C21" s="25">
        <f>SUM(C22:C24)</f>
        <v>8505000000</v>
      </c>
      <c r="D21" s="25">
        <f t="shared" ref="D21:E21" si="3">SUM(D22:D24)</f>
        <v>11350792000</v>
      </c>
      <c r="E21" s="25">
        <f t="shared" si="3"/>
        <v>6000000000</v>
      </c>
      <c r="F21" s="12">
        <f>SUM(F22:F24)</f>
        <v>-2845792000</v>
      </c>
    </row>
    <row r="22" spans="1:24" ht="34.5" customHeight="1" x14ac:dyDescent="0.15">
      <c r="A22" s="13" t="s">
        <v>7</v>
      </c>
      <c r="B22" s="14" t="s">
        <v>20</v>
      </c>
      <c r="C22" s="26">
        <f>'[1]지출예산(총괄)'!K106+'[1]지출예산(총괄)'!K112+'[1]지출예산(총괄)'!K116</f>
        <v>124421000</v>
      </c>
      <c r="D22" s="26">
        <f>'[1]지출예산(총괄)'!L106+'[1]지출예산(총괄)'!L112+'[1]지출예산(총괄)'!L116</f>
        <v>1994605000</v>
      </c>
      <c r="E22" s="26">
        <f>'[1]지출예산(총괄)'!M106+'[1]지출예산(총괄)'!M112+'[1]지출예산(총괄)'!M116</f>
        <v>276390000</v>
      </c>
      <c r="F22" s="16">
        <f>C22-D22</f>
        <v>-1870184000</v>
      </c>
    </row>
    <row r="23" spans="1:24" ht="34.5" customHeight="1" x14ac:dyDescent="0.15">
      <c r="A23" s="13" t="s">
        <v>7</v>
      </c>
      <c r="B23" s="27" t="s">
        <v>21</v>
      </c>
      <c r="C23" s="26">
        <f>'[1]지출예산(총괄)'!K107</f>
        <v>250000000</v>
      </c>
      <c r="D23" s="26">
        <f>'[1]지출예산(총괄)'!L107</f>
        <v>160000000</v>
      </c>
      <c r="E23" s="26">
        <f>'[1]지출예산(총괄)'!M107</f>
        <v>0</v>
      </c>
      <c r="F23" s="16">
        <f t="shared" ref="F23:F24" si="4">C23-D23</f>
        <v>90000000</v>
      </c>
    </row>
    <row r="24" spans="1:24" ht="34.5" customHeight="1" x14ac:dyDescent="0.15">
      <c r="A24" s="13" t="s">
        <v>7</v>
      </c>
      <c r="B24" s="14" t="s">
        <v>12</v>
      </c>
      <c r="C24" s="26">
        <f>'[1]지출예산(총괄)'!K108</f>
        <v>8130579000</v>
      </c>
      <c r="D24" s="26">
        <f>'[1]지출예산(총괄)'!L108</f>
        <v>9196187000</v>
      </c>
      <c r="E24" s="26">
        <f>'[1]지출예산(총괄)'!M108</f>
        <v>5723610000</v>
      </c>
      <c r="F24" s="16">
        <f t="shared" si="4"/>
        <v>-1065608000</v>
      </c>
    </row>
    <row r="25" spans="1:24" ht="37.5" customHeight="1" thickBot="1" x14ac:dyDescent="0.2">
      <c r="A25" s="48" t="s">
        <v>22</v>
      </c>
      <c r="B25" s="49"/>
      <c r="C25" s="23">
        <f>C17-C21</f>
        <v>0</v>
      </c>
      <c r="D25" s="23">
        <f>D17-D21</f>
        <v>0</v>
      </c>
      <c r="E25" s="23">
        <f>E17-E21</f>
        <v>0</v>
      </c>
      <c r="F25" s="24">
        <f>F17-F21</f>
        <v>0</v>
      </c>
    </row>
    <row r="26" spans="1:24" ht="26.25" customHeight="1" x14ac:dyDescent="0.15">
      <c r="A26" s="55" t="s">
        <v>23</v>
      </c>
      <c r="B26" s="56"/>
      <c r="C26" s="56"/>
      <c r="D26" s="56"/>
      <c r="E26" s="56"/>
      <c r="F26" s="57"/>
    </row>
    <row r="27" spans="1:24" s="8" customFormat="1" ht="26.25" customHeight="1" x14ac:dyDescent="0.15">
      <c r="A27" s="44" t="s">
        <v>1</v>
      </c>
      <c r="B27" s="45"/>
      <c r="C27" s="9" t="s">
        <v>2</v>
      </c>
      <c r="D27" s="9" t="s">
        <v>3</v>
      </c>
      <c r="E27" s="9" t="s">
        <v>4</v>
      </c>
      <c r="F27" s="10" t="s">
        <v>5</v>
      </c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26.25" customHeight="1" x14ac:dyDescent="0.15">
      <c r="A28" s="46" t="s">
        <v>24</v>
      </c>
      <c r="B28" s="47"/>
      <c r="C28" s="25">
        <f>SUM(C29:C33)</f>
        <v>1140896585000</v>
      </c>
      <c r="D28" s="25">
        <f>SUM(D29:D33)</f>
        <v>957321224000</v>
      </c>
      <c r="E28" s="25">
        <f t="shared" ref="E28" si="5">SUM(E29:E33)</f>
        <v>911452164000</v>
      </c>
      <c r="F28" s="12">
        <f>SUM(F29:F33)</f>
        <v>183575361000</v>
      </c>
    </row>
    <row r="29" spans="1:24" ht="26.25" customHeight="1" x14ac:dyDescent="0.15">
      <c r="A29" s="28" t="s">
        <v>7</v>
      </c>
      <c r="B29" s="29" t="s">
        <v>8</v>
      </c>
      <c r="C29" s="30">
        <f>C6</f>
        <v>1130334785000</v>
      </c>
      <c r="D29" s="30">
        <f>D6</f>
        <v>943447232000</v>
      </c>
      <c r="E29" s="31">
        <v>905072164000</v>
      </c>
      <c r="F29" s="16">
        <f>C29-D29</f>
        <v>186887553000</v>
      </c>
    </row>
    <row r="30" spans="1:24" ht="26.25" customHeight="1" x14ac:dyDescent="0.15">
      <c r="A30" s="13" t="s">
        <v>7</v>
      </c>
      <c r="B30" s="32" t="s">
        <v>9</v>
      </c>
      <c r="C30" s="30">
        <f>C7</f>
        <v>2056800000</v>
      </c>
      <c r="D30" s="30">
        <f>D7</f>
        <v>2523200000</v>
      </c>
      <c r="E30" s="31">
        <v>380000000</v>
      </c>
      <c r="F30" s="16">
        <f t="shared" ref="F30:F33" si="6">C30-D30</f>
        <v>-466400000</v>
      </c>
    </row>
    <row r="31" spans="1:24" ht="26.25" customHeight="1" x14ac:dyDescent="0.15">
      <c r="A31" s="13" t="s">
        <v>7</v>
      </c>
      <c r="B31" s="32" t="s">
        <v>16</v>
      </c>
      <c r="C31" s="30">
        <f t="shared" ref="C31:E33" si="7">C18</f>
        <v>8500000000</v>
      </c>
      <c r="D31" s="30">
        <f t="shared" si="7"/>
        <v>11290792000</v>
      </c>
      <c r="E31" s="30">
        <f t="shared" si="7"/>
        <v>6000000000</v>
      </c>
      <c r="F31" s="16">
        <f t="shared" si="6"/>
        <v>-2790792000</v>
      </c>
    </row>
    <row r="32" spans="1:24" ht="26.25" customHeight="1" x14ac:dyDescent="0.15">
      <c r="A32" s="13" t="s">
        <v>7</v>
      </c>
      <c r="B32" s="32" t="s">
        <v>17</v>
      </c>
      <c r="C32" s="30">
        <f t="shared" si="7"/>
        <v>5000000</v>
      </c>
      <c r="D32" s="30">
        <f t="shared" si="7"/>
        <v>0</v>
      </c>
      <c r="E32" s="30">
        <f t="shared" si="7"/>
        <v>0</v>
      </c>
      <c r="F32" s="16">
        <f t="shared" si="6"/>
        <v>5000000</v>
      </c>
    </row>
    <row r="33" spans="1:25" ht="26.25" customHeight="1" x14ac:dyDescent="0.15">
      <c r="A33" s="13" t="s">
        <v>7</v>
      </c>
      <c r="B33" s="33" t="s">
        <v>18</v>
      </c>
      <c r="C33" s="34">
        <f t="shared" si="7"/>
        <v>0</v>
      </c>
      <c r="D33" s="34">
        <f t="shared" si="7"/>
        <v>60000000</v>
      </c>
      <c r="E33" s="34">
        <f t="shared" si="7"/>
        <v>0</v>
      </c>
      <c r="F33" s="16">
        <f t="shared" si="6"/>
        <v>-60000000</v>
      </c>
    </row>
    <row r="34" spans="1:25" ht="26.25" customHeight="1" x14ac:dyDescent="0.15">
      <c r="A34" s="46" t="s">
        <v>25</v>
      </c>
      <c r="B34" s="47"/>
      <c r="C34" s="25">
        <f>SUM(C35:C41)</f>
        <v>1140896585000</v>
      </c>
      <c r="D34" s="25">
        <f>SUM(D35:D41)</f>
        <v>957321224000</v>
      </c>
      <c r="E34" s="25">
        <f>SUM(E35:E41)</f>
        <v>911452164000</v>
      </c>
      <c r="F34" s="12">
        <f>SUM(F35:F41)</f>
        <v>183575361000</v>
      </c>
    </row>
    <row r="35" spans="1:25" ht="26.25" customHeight="1" x14ac:dyDescent="0.15">
      <c r="A35" s="35" t="s">
        <v>7</v>
      </c>
      <c r="B35" s="14" t="s">
        <v>26</v>
      </c>
      <c r="C35" s="30">
        <f t="shared" ref="C35:E38" si="8">C9</f>
        <v>1104821623000</v>
      </c>
      <c r="D35" s="30">
        <f t="shared" si="8"/>
        <v>923285621000</v>
      </c>
      <c r="E35" s="30">
        <f t="shared" si="8"/>
        <v>885190662000</v>
      </c>
      <c r="F35" s="16">
        <f>C35-D35</f>
        <v>181536002000</v>
      </c>
    </row>
    <row r="36" spans="1:25" ht="26.25" customHeight="1" x14ac:dyDescent="0.15">
      <c r="A36" s="35" t="s">
        <v>7</v>
      </c>
      <c r="B36" s="14" t="s">
        <v>27</v>
      </c>
      <c r="C36" s="30">
        <f t="shared" si="8"/>
        <v>11634353000</v>
      </c>
      <c r="D36" s="30">
        <f t="shared" si="8"/>
        <v>8539026000</v>
      </c>
      <c r="E36" s="30">
        <f t="shared" si="8"/>
        <v>9613145000</v>
      </c>
      <c r="F36" s="16">
        <f t="shared" ref="F36:F41" si="9">C36-D36</f>
        <v>3095327000</v>
      </c>
    </row>
    <row r="37" spans="1:25" ht="26.25" customHeight="1" x14ac:dyDescent="0.15">
      <c r="A37" s="35" t="s">
        <v>7</v>
      </c>
      <c r="B37" s="14" t="s">
        <v>28</v>
      </c>
      <c r="C37" s="30">
        <f t="shared" si="8"/>
        <v>306892000</v>
      </c>
      <c r="D37" s="30">
        <f t="shared" si="8"/>
        <v>61788000</v>
      </c>
      <c r="E37" s="30">
        <f t="shared" si="8"/>
        <v>0</v>
      </c>
      <c r="F37" s="16">
        <f t="shared" si="9"/>
        <v>245104000</v>
      </c>
    </row>
    <row r="38" spans="1:25" ht="26.25" customHeight="1" x14ac:dyDescent="0.15">
      <c r="A38" s="35" t="s">
        <v>7</v>
      </c>
      <c r="B38" s="14" t="s">
        <v>29</v>
      </c>
      <c r="C38" s="30">
        <f t="shared" si="8"/>
        <v>900000000</v>
      </c>
      <c r="D38" s="30">
        <f t="shared" si="8"/>
        <v>0</v>
      </c>
      <c r="E38" s="30">
        <f t="shared" si="8"/>
        <v>900000000</v>
      </c>
      <c r="F38" s="16">
        <f t="shared" si="9"/>
        <v>900000000</v>
      </c>
    </row>
    <row r="39" spans="1:25" ht="26.25" customHeight="1" x14ac:dyDescent="0.15">
      <c r="A39" s="13" t="s">
        <v>7</v>
      </c>
      <c r="B39" s="32" t="s">
        <v>20</v>
      </c>
      <c r="C39" s="30">
        <f>C22</f>
        <v>124421000</v>
      </c>
      <c r="D39" s="30">
        <f t="shared" ref="D39:E39" si="10">D22</f>
        <v>1994605000</v>
      </c>
      <c r="E39" s="30">
        <f t="shared" si="10"/>
        <v>276390000</v>
      </c>
      <c r="F39" s="16">
        <f t="shared" si="9"/>
        <v>-1870184000</v>
      </c>
    </row>
    <row r="40" spans="1:25" ht="26.25" customHeight="1" x14ac:dyDescent="0.15">
      <c r="A40" s="13" t="s">
        <v>7</v>
      </c>
      <c r="B40" s="36" t="s">
        <v>21</v>
      </c>
      <c r="C40" s="30">
        <f>C23</f>
        <v>250000000</v>
      </c>
      <c r="D40" s="30">
        <f>D23</f>
        <v>160000000</v>
      </c>
      <c r="E40" s="30">
        <f>E23</f>
        <v>0</v>
      </c>
      <c r="F40" s="16">
        <f t="shared" si="9"/>
        <v>90000000</v>
      </c>
    </row>
    <row r="41" spans="1:25" s="39" customFormat="1" ht="26.25" customHeight="1" x14ac:dyDescent="0.15">
      <c r="A41" s="37" t="s">
        <v>7</v>
      </c>
      <c r="B41" s="38" t="s">
        <v>12</v>
      </c>
      <c r="C41" s="30">
        <f>C24+C13</f>
        <v>22859296000</v>
      </c>
      <c r="D41" s="30">
        <f>D24+D13</f>
        <v>23280184000</v>
      </c>
      <c r="E41" s="30">
        <f>E24+E13</f>
        <v>15471967000</v>
      </c>
      <c r="F41" s="16">
        <f t="shared" si="9"/>
        <v>-420888000</v>
      </c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7"/>
    </row>
    <row r="42" spans="1:25" ht="26.25" customHeight="1" thickBot="1" x14ac:dyDescent="0.2">
      <c r="A42" s="48" t="s">
        <v>30</v>
      </c>
      <c r="B42" s="49"/>
      <c r="C42" s="23">
        <f>C28-C34</f>
        <v>0</v>
      </c>
      <c r="D42" s="23">
        <f>D28-D34</f>
        <v>0</v>
      </c>
      <c r="E42" s="23">
        <f>E28-E34</f>
        <v>0</v>
      </c>
      <c r="F42" s="24">
        <f>F28-F34</f>
        <v>0</v>
      </c>
    </row>
    <row r="357" spans="1:25" s="43" customFormat="1" ht="24" customHeight="1" x14ac:dyDescent="0.15">
      <c r="A357" s="40"/>
      <c r="B357" s="41"/>
      <c r="C357" s="42"/>
      <c r="D357" s="42"/>
      <c r="E357" s="42"/>
      <c r="F357" s="42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7"/>
    </row>
    <row r="370" spans="1:25" s="43" customFormat="1" ht="24" customHeight="1" x14ac:dyDescent="0.15">
      <c r="A370" s="40"/>
      <c r="B370" s="41"/>
      <c r="C370" s="42"/>
      <c r="D370" s="42"/>
      <c r="E370" s="42"/>
      <c r="F370" s="42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7"/>
    </row>
    <row r="406" ht="24" customHeight="1" x14ac:dyDescent="0.15"/>
    <row r="520" spans="1:25" s="39" customFormat="1" ht="24" customHeight="1" x14ac:dyDescent="0.15">
      <c r="A520" s="40"/>
      <c r="B520" s="41"/>
      <c r="C520" s="42"/>
      <c r="D520" s="42"/>
      <c r="E520" s="42"/>
      <c r="F520" s="42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7"/>
    </row>
    <row r="598" ht="24" customHeight="1" x14ac:dyDescent="0.15"/>
  </sheetData>
  <sheetProtection selectLockedCells="1" selectUnlockedCells="1"/>
  <mergeCells count="16">
    <mergeCell ref="A14:B14"/>
    <mergeCell ref="A1:F1"/>
    <mergeCell ref="A3:F3"/>
    <mergeCell ref="A4:B4"/>
    <mergeCell ref="A5:B5"/>
    <mergeCell ref="A8:B8"/>
    <mergeCell ref="A27:B27"/>
    <mergeCell ref="A28:B28"/>
    <mergeCell ref="A34:B34"/>
    <mergeCell ref="A42:B42"/>
    <mergeCell ref="A15:F15"/>
    <mergeCell ref="A16:B16"/>
    <mergeCell ref="A17:B17"/>
    <mergeCell ref="A21:B21"/>
    <mergeCell ref="A25:B25"/>
    <mergeCell ref="A26:F2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r:id="rId1"/>
  <headerFooter>
    <oddFooter>페이지 &amp;P</oddFooter>
  </headerFooter>
  <rowBreaks count="1" manualBreakCount="1">
    <brk id="2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예산총괄표</vt:lpstr>
      <vt:lpstr>예산총괄표!Print_Titles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경영기획팀_좌진아</dc:creator>
  <cp:lastModifiedBy>user</cp:lastModifiedBy>
  <dcterms:created xsi:type="dcterms:W3CDTF">2026-01-19T04:27:32Z</dcterms:created>
  <dcterms:modified xsi:type="dcterms:W3CDTF">2026-01-19T08:29:48Z</dcterms:modified>
</cp:coreProperties>
</file>